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Trustee Student Org Support\Policies and Procedures\Procedures\Required Templates\"/>
    </mc:Choice>
  </mc:AlternateContent>
  <bookViews>
    <workbookView xWindow="-120" yWindow="-120" windowWidth="20730" windowHeight="11760" tabRatio="860"/>
  </bookViews>
  <sheets>
    <sheet name="Step 1 Starting Fund Balance" sheetId="34" r:id="rId1"/>
    <sheet name="Step 2 Minimum Fund Balance" sheetId="35" r:id="rId2"/>
    <sheet name="Operating Budget" sheetId="14" r:id="rId3"/>
    <sheet name="FEE REVENUE PROJECTIONS " sheetId="31" r:id="rId4"/>
    <sheet name="Budget Projection Form (4)" sheetId="26" state="hidden" r:id="rId5"/>
    <sheet name="Budget Projection Form (2)" sheetId="23" state="hidden" r:id="rId6"/>
    <sheet name="Budget Projection Form (3)" sheetId="24" state="hidden" r:id="rId7"/>
    <sheet name="Chart of Accounts-Income" sheetId="22" r:id="rId8"/>
    <sheet name="Chart of Accounts-Expense" sheetId="32" r:id="rId9"/>
  </sheets>
  <definedNames>
    <definedName name="_xlnm.Print_Area" localSheetId="8">'Chart of Accounts-Expense'!$A$1:$E$54</definedName>
    <definedName name="_xlnm.Print_Area" localSheetId="2">'Operating Budget'!$A$1:$K$57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87" i="24" l="1"/>
  <c r="U87" i="24"/>
  <c r="R87" i="24"/>
  <c r="O87" i="24"/>
  <c r="L87" i="24"/>
  <c r="I87" i="24"/>
  <c r="X86" i="24"/>
  <c r="U86" i="24"/>
  <c r="R86" i="24"/>
  <c r="O86" i="24"/>
  <c r="X85" i="24"/>
  <c r="U85" i="24"/>
  <c r="R85" i="24"/>
  <c r="O85" i="24"/>
  <c r="L85" i="24"/>
  <c r="I85" i="24"/>
  <c r="X84" i="24"/>
  <c r="U84" i="24"/>
  <c r="R84" i="24"/>
  <c r="O84" i="24"/>
  <c r="L84" i="24"/>
  <c r="I84" i="24"/>
  <c r="X83" i="24"/>
  <c r="U83" i="24"/>
  <c r="R83" i="24"/>
  <c r="O83" i="24"/>
  <c r="L83" i="24"/>
  <c r="I83" i="24"/>
  <c r="X82" i="24"/>
  <c r="U82" i="24"/>
  <c r="R82" i="24"/>
  <c r="O82" i="24"/>
  <c r="L82" i="24"/>
  <c r="I82" i="24"/>
  <c r="X36" i="24"/>
  <c r="U36" i="24"/>
  <c r="R36" i="24"/>
  <c r="O36" i="24"/>
  <c r="L36" i="24"/>
  <c r="I36" i="24"/>
  <c r="M91" i="23"/>
  <c r="L91" i="23"/>
  <c r="K91" i="23"/>
  <c r="J91" i="23"/>
  <c r="I91" i="23"/>
  <c r="H91" i="23"/>
  <c r="M90" i="23"/>
  <c r="L90" i="23"/>
  <c r="K90" i="23"/>
  <c r="J90" i="23"/>
  <c r="M89" i="23"/>
  <c r="L89" i="23"/>
  <c r="K89" i="23"/>
  <c r="J89" i="23"/>
  <c r="I89" i="23"/>
  <c r="H89" i="23"/>
  <c r="M88" i="23"/>
  <c r="L88" i="23"/>
  <c r="K88" i="23"/>
  <c r="J88" i="23"/>
  <c r="I88" i="23"/>
  <c r="H88" i="23"/>
  <c r="M87" i="23"/>
  <c r="L87" i="23"/>
  <c r="K87" i="23"/>
  <c r="J87" i="23"/>
  <c r="I87" i="23"/>
  <c r="H87" i="23"/>
  <c r="M84" i="23"/>
  <c r="L84" i="23"/>
  <c r="K84" i="23"/>
  <c r="J84" i="23"/>
  <c r="I84" i="23"/>
  <c r="H84" i="23"/>
  <c r="M66" i="23"/>
  <c r="L66" i="23"/>
  <c r="K66" i="23"/>
  <c r="J66" i="23"/>
  <c r="I66" i="23"/>
  <c r="H66" i="23"/>
  <c r="M61" i="23"/>
  <c r="L61" i="23"/>
  <c r="K61" i="23"/>
  <c r="J61" i="23"/>
  <c r="I61" i="23"/>
  <c r="H61" i="23"/>
  <c r="M57" i="23"/>
  <c r="L57" i="23"/>
  <c r="K57" i="23"/>
  <c r="J57" i="23"/>
  <c r="I57" i="23"/>
  <c r="H57" i="23"/>
  <c r="M51" i="23"/>
  <c r="L51" i="23"/>
  <c r="K51" i="23"/>
  <c r="J51" i="23"/>
  <c r="I51" i="23"/>
  <c r="H51" i="23"/>
  <c r="M47" i="23"/>
  <c r="L47" i="23"/>
  <c r="K47" i="23"/>
  <c r="J47" i="23"/>
  <c r="I47" i="23"/>
  <c r="H47" i="23"/>
  <c r="M37" i="23"/>
  <c r="L37" i="23"/>
  <c r="K37" i="23"/>
  <c r="J37" i="23"/>
  <c r="I37" i="23"/>
  <c r="H37" i="23"/>
  <c r="M23" i="23"/>
  <c r="L23" i="23"/>
  <c r="K23" i="23"/>
  <c r="J23" i="23"/>
  <c r="I23" i="23"/>
  <c r="H23" i="23"/>
  <c r="M13" i="23"/>
  <c r="L13" i="23"/>
  <c r="K13" i="23"/>
  <c r="J13" i="23"/>
  <c r="I13" i="23"/>
  <c r="H13" i="23"/>
  <c r="S88" i="26"/>
  <c r="Q88" i="26"/>
  <c r="O88" i="26"/>
  <c r="M88" i="26"/>
  <c r="K88" i="26"/>
  <c r="I88" i="26"/>
  <c r="S87" i="26"/>
  <c r="Q87" i="26"/>
  <c r="O87" i="26"/>
  <c r="M87" i="26"/>
  <c r="S86" i="26"/>
  <c r="Q86" i="26"/>
  <c r="O86" i="26"/>
  <c r="M86" i="26"/>
  <c r="K86" i="26"/>
  <c r="I86" i="26"/>
  <c r="S85" i="26"/>
  <c r="Q85" i="26"/>
  <c r="O85" i="26"/>
  <c r="M85" i="26"/>
  <c r="K85" i="26"/>
  <c r="I85" i="26"/>
  <c r="S84" i="26"/>
  <c r="Q84" i="26"/>
  <c r="O84" i="26"/>
  <c r="M84" i="26"/>
  <c r="K84" i="26"/>
  <c r="I84" i="26"/>
  <c r="S83" i="26"/>
  <c r="Q83" i="26"/>
  <c r="O83" i="26"/>
  <c r="M83" i="26"/>
  <c r="K83" i="26"/>
  <c r="I83" i="26"/>
  <c r="S65" i="26"/>
  <c r="Q65" i="26"/>
  <c r="O65" i="26"/>
  <c r="M65" i="26"/>
  <c r="K65" i="26"/>
  <c r="I65" i="26"/>
  <c r="S60" i="26"/>
  <c r="Q60" i="26"/>
  <c r="O60" i="26"/>
  <c r="M60" i="26"/>
  <c r="K60" i="26"/>
  <c r="I60" i="26"/>
  <c r="S56" i="26"/>
  <c r="Q56" i="26"/>
  <c r="O56" i="26"/>
  <c r="M56" i="26"/>
  <c r="K56" i="26"/>
  <c r="I56" i="26"/>
  <c r="S50" i="26"/>
  <c r="Q50" i="26"/>
  <c r="O50" i="26"/>
  <c r="M50" i="26"/>
  <c r="K50" i="26"/>
  <c r="I50" i="26"/>
  <c r="S46" i="26"/>
  <c r="Q46" i="26"/>
  <c r="O46" i="26"/>
  <c r="M46" i="26"/>
  <c r="K46" i="26"/>
  <c r="I46" i="26"/>
  <c r="S37" i="26"/>
  <c r="Q37" i="26"/>
  <c r="O37" i="26"/>
  <c r="M37" i="26"/>
  <c r="K37" i="26"/>
  <c r="I37" i="26"/>
  <c r="S23" i="26"/>
  <c r="Q23" i="26"/>
  <c r="O23" i="26"/>
  <c r="M23" i="26"/>
  <c r="K23" i="26"/>
  <c r="I23" i="26"/>
  <c r="S13" i="26"/>
  <c r="Q13" i="26"/>
  <c r="O13" i="26"/>
  <c r="M13" i="26"/>
  <c r="K13" i="26"/>
  <c r="I13" i="26"/>
  <c r="I48" i="14"/>
  <c r="I14" i="14"/>
  <c r="C6" i="14"/>
  <c r="I10" i="14" s="1"/>
  <c r="I15" i="14" s="1"/>
  <c r="I49" i="14" s="1"/>
  <c r="C5" i="14"/>
  <c r="B5" i="35"/>
  <c r="B4" i="35"/>
  <c r="B3" i="35"/>
  <c r="B1" i="35"/>
  <c r="B5" i="34"/>
  <c r="B4" i="34"/>
  <c r="B1" i="34"/>
</calcChain>
</file>

<file path=xl/comments1.xml><?xml version="1.0" encoding="utf-8"?>
<comments xmlns="http://schemas.openxmlformats.org/spreadsheetml/2006/main">
  <authors>
    <author>cnp06001</author>
    <author>KIMBERLY MILLER</author>
    <author>Kimberly Miller</author>
  </authors>
  <commentList>
    <comment ref="D1" authorId="0" shapeId="0">
      <text>
        <r>
          <rPr>
            <b/>
            <sz val="12"/>
            <color indexed="81"/>
            <rFont val="Tahoma"/>
            <family val="2"/>
          </rPr>
          <t>Enter Organization Name</t>
        </r>
      </text>
    </comment>
    <comment ref="D3" authorId="0" shapeId="0">
      <text>
        <r>
          <rPr>
            <b/>
            <sz val="12"/>
            <color indexed="81"/>
            <rFont val="Tahoma"/>
            <family val="2"/>
          </rPr>
          <t>Enter Date of Favorable vote on operating budget.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  <comment ref="D8" authorId="1" shapeId="0">
      <text>
        <r>
          <rPr>
            <b/>
            <sz val="12"/>
            <color indexed="81"/>
            <rFont val="Tahoma"/>
            <family val="2"/>
          </rPr>
          <t xml:space="preserve">The chart of accounts represents those used by Trustee Organizations that should be included in a budget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2" shapeId="0">
      <text>
        <r>
          <rPr>
            <b/>
            <i/>
            <sz val="11"/>
            <color indexed="81"/>
            <rFont val="Tahoma"/>
            <family val="2"/>
          </rPr>
          <t>Coming year's operating budget approved by your Org by 6/30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1" shapeId="0">
      <text>
        <r>
          <rPr>
            <b/>
            <sz val="12"/>
            <color indexed="81"/>
            <rFont val="Tahoma"/>
            <family val="2"/>
          </rPr>
          <t>The spredsheet does the calculation for you but Step 3 subtracts your minimum desired fund balance from the total fund balance to get the fund balance available for use in your operating budget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13" authorId="2" shapeId="0">
      <text>
        <r>
          <rPr>
            <b/>
            <sz val="12"/>
            <color indexed="81"/>
            <rFont val="Tahoma"/>
            <family val="2"/>
          </rPr>
          <t>See Revenue Projection Tab for TSOS Conservative Estimates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4" authorId="1" shapeId="0">
      <text>
        <r>
          <rPr>
            <b/>
            <sz val="12"/>
            <color indexed="81"/>
            <rFont val="Tahoma"/>
            <family val="2"/>
          </rPr>
          <t>Minimum Wage Increase to $12/hour on 9/1/20</t>
        </r>
      </text>
    </comment>
    <comment ref="I47" authorId="2" shapeId="0">
      <text>
        <r>
          <rPr>
            <b/>
            <sz val="12"/>
            <color indexed="81"/>
            <rFont val="Tahoma"/>
            <family val="2"/>
          </rPr>
          <t>Wages are anticipated to increase by 5% due to contract</t>
        </r>
      </text>
    </comment>
  </commentList>
</comments>
</file>

<file path=xl/comments2.xml><?xml version="1.0" encoding="utf-8"?>
<comments xmlns="http://schemas.openxmlformats.org/spreadsheetml/2006/main">
  <authors>
    <author>cnp06001</author>
  </authors>
  <commentList>
    <comment ref="C5" authorId="0" shapeId="0">
      <text>
        <r>
          <rPr>
            <b/>
            <sz val="12"/>
            <color indexed="81"/>
            <rFont val="Times New Roman"/>
            <family val="1"/>
          </rPr>
          <t>Enter Organization Name</t>
        </r>
      </text>
    </comment>
    <comment ref="C7" authorId="0" shapeId="0">
      <text>
        <r>
          <rPr>
            <b/>
            <sz val="12"/>
            <color indexed="81"/>
            <rFont val="Times New Roman"/>
            <family val="1"/>
          </rPr>
          <t>Enter Contact Person's Name</t>
        </r>
      </text>
    </comment>
    <comment ref="C9" authorId="0" shapeId="0">
      <text>
        <r>
          <rPr>
            <b/>
            <sz val="12"/>
            <color indexed="81"/>
            <rFont val="Times New Roman"/>
            <family val="1"/>
          </rPr>
          <t>Enter Contact Person's Phone Number</t>
        </r>
      </text>
    </comment>
    <comment ref="I87" authorId="0" shapeId="0">
      <text>
        <r>
          <rPr>
            <b/>
            <sz val="12"/>
            <color indexed="81"/>
            <rFont val="Times New Roman"/>
            <family val="1"/>
          </rPr>
          <t>Enter fiscal year beginning balance manually</t>
        </r>
      </text>
    </comment>
    <comment ref="K87" authorId="0" shapeId="0">
      <text>
        <r>
          <rPr>
            <b/>
            <sz val="12"/>
            <color indexed="81"/>
            <rFont val="Times New Roman"/>
            <family val="1"/>
          </rPr>
          <t>Enter amount manually</t>
        </r>
      </text>
    </comment>
  </commentList>
</comments>
</file>

<file path=xl/comments3.xml><?xml version="1.0" encoding="utf-8"?>
<comments xmlns="http://schemas.openxmlformats.org/spreadsheetml/2006/main">
  <authors>
    <author>cnp06001</author>
  </authors>
  <commentList>
    <comment ref="E5" authorId="0" shapeId="0">
      <text>
        <r>
          <rPr>
            <b/>
            <sz val="12"/>
            <color indexed="81"/>
            <rFont val="Times New Roman"/>
            <family val="1"/>
          </rPr>
          <t>Enter Organization Name</t>
        </r>
      </text>
    </comment>
    <comment ref="E7" authorId="0" shapeId="0">
      <text>
        <r>
          <rPr>
            <b/>
            <sz val="12"/>
            <color indexed="81"/>
            <rFont val="Times New Roman"/>
            <family val="1"/>
          </rPr>
          <t>Enter Contact Person's Name</t>
        </r>
      </text>
    </comment>
    <comment ref="E9" authorId="0" shapeId="0">
      <text>
        <r>
          <rPr>
            <b/>
            <sz val="12"/>
            <color indexed="81"/>
            <rFont val="Times New Roman"/>
            <family val="1"/>
          </rPr>
          <t>Enter Contact Person's Phone Number</t>
        </r>
      </text>
    </comment>
    <comment ref="H90" authorId="0" shapeId="0">
      <text>
        <r>
          <rPr>
            <b/>
            <sz val="12"/>
            <color indexed="81"/>
            <rFont val="Times New Roman"/>
            <family val="1"/>
          </rPr>
          <t>Enter fiscal year beginning balance manually</t>
        </r>
      </text>
    </comment>
    <comment ref="I90" authorId="0" shapeId="0">
      <text>
        <r>
          <rPr>
            <b/>
            <sz val="12"/>
            <color indexed="81"/>
            <rFont val="Times New Roman"/>
            <family val="1"/>
          </rPr>
          <t>Enter amount manually</t>
        </r>
      </text>
    </comment>
  </commentList>
</comments>
</file>

<file path=xl/comments4.xml><?xml version="1.0" encoding="utf-8"?>
<comments xmlns="http://schemas.openxmlformats.org/spreadsheetml/2006/main">
  <authors>
    <author>cnp06001</author>
  </authors>
  <commentList>
    <comment ref="C5" authorId="0" shapeId="0">
      <text>
        <r>
          <rPr>
            <b/>
            <sz val="12"/>
            <color indexed="81"/>
            <rFont val="Times New Roman"/>
            <family val="1"/>
          </rPr>
          <t>Enter Organization Name</t>
        </r>
      </text>
    </comment>
    <comment ref="C7" authorId="0" shapeId="0">
      <text>
        <r>
          <rPr>
            <b/>
            <sz val="12"/>
            <color indexed="81"/>
            <rFont val="Times New Roman"/>
            <family val="1"/>
          </rPr>
          <t>Enter Contact Person's Name</t>
        </r>
      </text>
    </comment>
    <comment ref="C9" authorId="0" shapeId="0">
      <text>
        <r>
          <rPr>
            <b/>
            <sz val="12"/>
            <color indexed="81"/>
            <rFont val="Times New Roman"/>
            <family val="1"/>
          </rPr>
          <t>Enter Contact Person's Phone Number</t>
        </r>
      </text>
    </comment>
    <comment ref="I86" authorId="0" shapeId="0">
      <text>
        <r>
          <rPr>
            <b/>
            <sz val="12"/>
            <color indexed="81"/>
            <rFont val="Times New Roman"/>
            <family val="1"/>
          </rPr>
          <t>Enter fiscal year beginning balance manually</t>
        </r>
      </text>
    </comment>
    <comment ref="L86" authorId="0" shapeId="0">
      <text>
        <r>
          <rPr>
            <b/>
            <sz val="12"/>
            <color indexed="81"/>
            <rFont val="Times New Roman"/>
            <family val="1"/>
          </rPr>
          <t>Enter amount manually</t>
        </r>
      </text>
    </comment>
  </commentList>
</comments>
</file>

<file path=xl/sharedStrings.xml><?xml version="1.0" encoding="utf-8"?>
<sst xmlns="http://schemas.openxmlformats.org/spreadsheetml/2006/main" count="684" uniqueCount="333">
  <si>
    <t>University of Connecticut</t>
  </si>
  <si>
    <t>Description</t>
  </si>
  <si>
    <t>$</t>
  </si>
  <si>
    <t>Graduate Student Senate</t>
  </si>
  <si>
    <t>School of Social Work</t>
  </si>
  <si>
    <t>Hartford Student Government</t>
  </si>
  <si>
    <t>Waterbury Student Government</t>
  </si>
  <si>
    <t>Avery Point Student Government</t>
  </si>
  <si>
    <t>Stamford Student Government</t>
  </si>
  <si>
    <t xml:space="preserve">Student Activity and Service Fee Advisory Committee </t>
  </si>
  <si>
    <t>Donations</t>
  </si>
  <si>
    <t>Dues</t>
  </si>
  <si>
    <t>Advertising</t>
  </si>
  <si>
    <t>Awards and Prizes</t>
  </si>
  <si>
    <t>Contractual Services</t>
  </si>
  <si>
    <t>Co-Sponsorships</t>
  </si>
  <si>
    <t>Food Sales</t>
  </si>
  <si>
    <t>Merchandise Sales</t>
  </si>
  <si>
    <t>Registration Fees</t>
  </si>
  <si>
    <t>Rental</t>
  </si>
  <si>
    <t>Travel</t>
  </si>
  <si>
    <t>Miscellaneous</t>
  </si>
  <si>
    <t>Change Fund Returns</t>
  </si>
  <si>
    <t>Business Taxes (Tier III/Univ.)</t>
  </si>
  <si>
    <t>Interest (Univ.)</t>
  </si>
  <si>
    <t>Student Fees (Tier III/Univ.)</t>
  </si>
  <si>
    <t>Gifts</t>
  </si>
  <si>
    <t>Photocopying</t>
  </si>
  <si>
    <t>Postage</t>
  </si>
  <si>
    <t>Printing</t>
  </si>
  <si>
    <t>Promotional Items</t>
  </si>
  <si>
    <t>Subscriptions</t>
  </si>
  <si>
    <t>Telephone</t>
  </si>
  <si>
    <t>Equipment - Capital</t>
  </si>
  <si>
    <t>Insurance</t>
  </si>
  <si>
    <t>Repairs and Maintenance</t>
  </si>
  <si>
    <t>Utilities</t>
  </si>
  <si>
    <t>Prior Year Expenses</t>
  </si>
  <si>
    <t>Change Funds</t>
  </si>
  <si>
    <t>Wages - Student (Tier III)</t>
  </si>
  <si>
    <t>Wages - Non-Student (Tier III)</t>
  </si>
  <si>
    <t>Wage Taxes - Student (Tier III)</t>
  </si>
  <si>
    <t>Wage Taxes - Non-Student (Tier III)</t>
  </si>
  <si>
    <t>Amount</t>
  </si>
  <si>
    <t>Revenues:</t>
  </si>
  <si>
    <t>Expenditures:</t>
  </si>
  <si>
    <t>Total Revenues:</t>
  </si>
  <si>
    <t>Total Expenditures:</t>
  </si>
  <si>
    <t>Revenues Less Expenditures:</t>
  </si>
  <si>
    <t>Fund Balance At Beginning Of Year:</t>
  </si>
  <si>
    <t>Fund Balance At Year End:</t>
  </si>
  <si>
    <t xml:space="preserve">        Phone:</t>
  </si>
  <si>
    <t xml:space="preserve">        Contact Person:</t>
  </si>
  <si>
    <t xml:space="preserve">        Organization:</t>
  </si>
  <si>
    <t>Use of Surplus:</t>
  </si>
  <si>
    <t>Total (Must be equal to or greater than zero.):</t>
  </si>
  <si>
    <t>No.</t>
  </si>
  <si>
    <t>Account Name</t>
  </si>
  <si>
    <t>Equipment -- Capital</t>
  </si>
  <si>
    <t>Tier III/University Only</t>
  </si>
  <si>
    <t>Wages -- Student (Tier III)</t>
  </si>
  <si>
    <t>Wages -- Non-Student (Tier III)</t>
  </si>
  <si>
    <t>Wage Taxes -- Student (Tier III)</t>
  </si>
  <si>
    <t>Wage Taxes -- Non-Student (Tier III)</t>
  </si>
  <si>
    <t>Sub code</t>
  </si>
  <si>
    <t>Storrs PIRG</t>
  </si>
  <si>
    <t>FY18 UPDATED</t>
  </si>
  <si>
    <t>FY18 Original</t>
  </si>
  <si>
    <r>
      <t xml:space="preserve">Activity Fee </t>
    </r>
    <r>
      <rPr>
        <b/>
        <u/>
        <sz val="16"/>
        <color indexed="8"/>
        <rFont val="Times New Roman"/>
        <family val="1"/>
      </rPr>
      <t>Budget Update &amp; Projection Form</t>
    </r>
    <r>
      <rPr>
        <b/>
        <sz val="16"/>
        <color indexed="8"/>
        <rFont val="Times New Roman"/>
        <family val="1"/>
      </rPr>
      <t xml:space="preserve"> - Fiscal Year 2017-2020      </t>
    </r>
  </si>
  <si>
    <t>FY17 Actual</t>
  </si>
  <si>
    <t>FY19 Original</t>
  </si>
  <si>
    <t>FY19 UPDATED</t>
  </si>
  <si>
    <t>FY20 PROJECTED</t>
  </si>
  <si>
    <t>General Donations</t>
  </si>
  <si>
    <t>Foundation Donations</t>
  </si>
  <si>
    <t>Benefit Fundraiser Donations</t>
  </si>
  <si>
    <t>Vendor Commissions</t>
  </si>
  <si>
    <t>Co-Sponsorship</t>
  </si>
  <si>
    <t>Sales Revenue</t>
  </si>
  <si>
    <t>Admissions Revenue</t>
  </si>
  <si>
    <t>Admissions Sales</t>
  </si>
  <si>
    <t>Participation Sales</t>
  </si>
  <si>
    <t>Services Sales</t>
  </si>
  <si>
    <t>Penalties and Fines</t>
  </si>
  <si>
    <t>Miscellaneous Revenue</t>
  </si>
  <si>
    <t>Refreshments</t>
  </si>
  <si>
    <t>Organization</t>
  </si>
  <si>
    <t>Events/Programs</t>
  </si>
  <si>
    <t>Supplies</t>
  </si>
  <si>
    <t>Cost of Food Sold</t>
  </si>
  <si>
    <t>Sales Expense</t>
  </si>
  <si>
    <t>Cost of Merchandise Sold</t>
  </si>
  <si>
    <t>Cost of Participation</t>
  </si>
  <si>
    <t>Cost of Services Sold</t>
  </si>
  <si>
    <t>Registration/Entry Fees</t>
  </si>
  <si>
    <t>Entry Fees</t>
  </si>
  <si>
    <t>Equipment/Durable Goods</t>
  </si>
  <si>
    <t>Miscellaneous Expenses</t>
  </si>
  <si>
    <t>University of Connecticut -- Student Activities Business Office</t>
  </si>
  <si>
    <t>Student Organizations Fund</t>
  </si>
  <si>
    <t>(Revised 6/29/17)</t>
  </si>
  <si>
    <t>Definitions</t>
  </si>
  <si>
    <t>Notes or Examples</t>
  </si>
  <si>
    <t>DONATIONS REVENUE</t>
  </si>
  <si>
    <t>General Donations Revenue</t>
  </si>
  <si>
    <t>Donations made directly to your org and for the benefit of your org where donor does not need tax receipt</t>
  </si>
  <si>
    <t>Your org receives a general donation</t>
  </si>
  <si>
    <t>Foundation Donations Revenue</t>
  </si>
  <si>
    <t>Donations made to the Foundation for the benefit of your org where donor is eligible to receive tax receipt</t>
  </si>
  <si>
    <t>A check to your org from the Foundation</t>
  </si>
  <si>
    <t>Benefit Fundraiser Donations Revenue</t>
  </si>
  <si>
    <t>Funds are raised by your org for the benefit of others which will be dispersed to a charitable organization</t>
  </si>
  <si>
    <t>Dues Revenue</t>
  </si>
  <si>
    <t>Dues received by your org from your members or an allocation from your national</t>
  </si>
  <si>
    <t xml:space="preserve">Membership/initiation fees or membership cards or national allocations </t>
  </si>
  <si>
    <t>Advertising Revenue</t>
  </si>
  <si>
    <t>Funds received by your organization in exchange for an advertising service</t>
  </si>
  <si>
    <t>Advertising in a newspaper, magazine, radio, yearbook or program</t>
  </si>
  <si>
    <t>Awards and Prizes Revenue</t>
  </si>
  <si>
    <t>Recognition for achievement</t>
  </si>
  <si>
    <t>Your org wins a contest with a monetary prize</t>
  </si>
  <si>
    <t>Vendor Commissions Revenue</t>
  </si>
  <si>
    <t>Revenue received from a vendor for a commission of their sales for the benefit of your org</t>
  </si>
  <si>
    <t>Fundraising activity with Mooyah's, Moe's or Panda Express</t>
  </si>
  <si>
    <t>Contractual Services Revenue</t>
  </si>
  <si>
    <t>Revenue received by your org for services other than vendor commissions</t>
  </si>
  <si>
    <t>Org helps with chair set-up, field clean-up or does a performance</t>
  </si>
  <si>
    <t>Co-Sponsorships Revenue</t>
  </si>
  <si>
    <t>Revenue received from another org or entity for an event or program</t>
  </si>
  <si>
    <t>SALES REVENUE</t>
  </si>
  <si>
    <t>Revenue for entry into program or event</t>
  </si>
  <si>
    <t>Ticket sales</t>
  </si>
  <si>
    <t>Food Revenue</t>
  </si>
  <si>
    <t>Revenue for refreshments sold</t>
  </si>
  <si>
    <t>Your org sells candy grams, baked goods, donuts, bottled water, etc.</t>
  </si>
  <si>
    <t>Merchandise Revenue</t>
  </si>
  <si>
    <t>Revenue for items or merchandise sold</t>
  </si>
  <si>
    <t>Your org sells apparel, posters, jewelry, CDs, flowers, reusable water bottles, discount cards, etc.</t>
  </si>
  <si>
    <t>Participation Revenue</t>
  </si>
  <si>
    <t>Revenue for participation in an activity</t>
  </si>
  <si>
    <t>Your org charges a fee to participate in a bowling event (not admission)</t>
  </si>
  <si>
    <t>Services Revenue</t>
  </si>
  <si>
    <t xml:space="preserve">Revenue for services rendered </t>
  </si>
  <si>
    <t>Your org charges for dog washes, henna application, service auctions, etc.</t>
  </si>
  <si>
    <t>Registration/Entry  Fees Revenue</t>
  </si>
  <si>
    <t>Revenue received for the purposes of registration</t>
  </si>
  <si>
    <t>Your org accepts payment for registration to a conference, business meeting or job fair</t>
  </si>
  <si>
    <t>Rental Revenue</t>
  </si>
  <si>
    <t>Revenue received for rental</t>
  </si>
  <si>
    <t>Your org rents a piece of equipment to another</t>
  </si>
  <si>
    <t>Travel Revenue</t>
  </si>
  <si>
    <t>Revenue received to offset the cost of travel</t>
  </si>
  <si>
    <t>Your org accepts payment toward airfare, gas/tolls, bus, taxi, hotel</t>
  </si>
  <si>
    <t>Penalties and Fines Revenue</t>
  </si>
  <si>
    <t>Revenue received due to a penalty or fine</t>
  </si>
  <si>
    <t>Your org charges or penalizes a Member for paying late</t>
  </si>
  <si>
    <t>Revenue received in the rare occasion that it can't be categorized elsewhere</t>
  </si>
  <si>
    <t>Prior Year Revenue</t>
  </si>
  <si>
    <r>
      <t xml:space="preserve">Revenue received from a previous fiscal year </t>
    </r>
    <r>
      <rPr>
        <b/>
        <i/>
        <sz val="11"/>
        <color theme="1"/>
        <rFont val="Calibri"/>
        <family val="2"/>
        <scheme val="minor"/>
      </rPr>
      <t>(Not for Tier III)</t>
    </r>
  </si>
  <si>
    <t>A vendor commission was lost in the mail and received after July 1</t>
  </si>
  <si>
    <t>Revenue returned from previously created change fund disbursement</t>
  </si>
  <si>
    <t>Your org generated sales or held an event, program or fundraiser</t>
  </si>
  <si>
    <t>Business Taxes Revenue (Tier III/Univ.)</t>
  </si>
  <si>
    <r>
      <t xml:space="preserve">Revenue received by the University or Tier III Org </t>
    </r>
    <r>
      <rPr>
        <b/>
        <i/>
        <u/>
        <sz val="11"/>
        <color theme="1"/>
        <rFont val="Calibri"/>
        <family val="2"/>
        <scheme val="minor"/>
      </rPr>
      <t>only</t>
    </r>
    <r>
      <rPr>
        <sz val="10"/>
        <rFont val="Arial"/>
        <family val="2"/>
      </rPr>
      <t xml:space="preserve"> for business tax collection</t>
    </r>
  </si>
  <si>
    <t>Sales Tax</t>
  </si>
  <si>
    <t>Interest Revenue (Univ.)</t>
  </si>
  <si>
    <r>
      <t xml:space="preserve">Revenue received by the University </t>
    </r>
    <r>
      <rPr>
        <b/>
        <i/>
        <u/>
        <sz val="11"/>
        <color theme="1"/>
        <rFont val="Calibri"/>
        <family val="2"/>
        <scheme val="minor"/>
      </rPr>
      <t>only</t>
    </r>
    <r>
      <rPr>
        <sz val="10"/>
        <rFont val="Arial"/>
        <family val="2"/>
      </rPr>
      <t xml:space="preserve"> for interest on investment</t>
    </r>
  </si>
  <si>
    <t>Interest allocated on account balance</t>
  </si>
  <si>
    <t>Student Fees Revenue (Tier III/Univ.)</t>
  </si>
  <si>
    <r>
      <t xml:space="preserve">Revenue received by the University or Tier III Org </t>
    </r>
    <r>
      <rPr>
        <b/>
        <i/>
        <u/>
        <sz val="11"/>
        <color theme="1"/>
        <rFont val="Calibri"/>
        <family val="2"/>
        <scheme val="minor"/>
      </rPr>
      <t>only</t>
    </r>
    <r>
      <rPr>
        <sz val="10"/>
        <rFont val="Arial"/>
        <family val="2"/>
      </rPr>
      <t xml:space="preserve"> for Student Fees</t>
    </r>
  </si>
  <si>
    <t xml:space="preserve">Student fees allocated </t>
  </si>
  <si>
    <t>Disbursement of funds raised by your org for the benefit of others, charity or philanthropic cause</t>
  </si>
  <si>
    <t>Payment to Red Cross for monies raised for their benefit</t>
  </si>
  <si>
    <t>Payment by your organization for membership</t>
  </si>
  <si>
    <t>National Organization or refunding a Member</t>
  </si>
  <si>
    <t xml:space="preserve">Payment to purchase something for a member where the member was not charged and there was no winner </t>
  </si>
  <si>
    <t xml:space="preserve">Flowers, gift card, apparel or graduation stoles </t>
  </si>
  <si>
    <r>
      <t xml:space="preserve">Payment for photocopying only of original material provided by the organization, </t>
    </r>
    <r>
      <rPr>
        <b/>
        <i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printing (see below)</t>
    </r>
  </si>
  <si>
    <t>Copies of a flyer your member made at Staples or Document Production</t>
  </si>
  <si>
    <t>Postage/Shipping</t>
  </si>
  <si>
    <t>Payment for outgoing postage or shipping, shipping from the organization to others</t>
  </si>
  <si>
    <r>
      <t xml:space="preserve">Stamps, UPS, FedEx, DHL for shipping </t>
    </r>
    <r>
      <rPr>
        <b/>
        <i/>
        <sz val="12"/>
        <color theme="1"/>
        <rFont val="Calibri"/>
        <family val="2"/>
        <scheme val="minor"/>
      </rPr>
      <t>from</t>
    </r>
    <r>
      <rPr>
        <sz val="12"/>
        <color theme="1"/>
        <rFont val="Calibri"/>
        <family val="2"/>
        <scheme val="minor"/>
      </rPr>
      <t xml:space="preserve"> your organization</t>
    </r>
    <r>
      <rPr>
        <b/>
        <i/>
        <sz val="12"/>
        <color theme="1"/>
        <rFont val="Calibri"/>
        <family val="2"/>
        <scheme val="minor"/>
      </rPr>
      <t xml:space="preserve"> to</t>
    </r>
    <r>
      <rPr>
        <sz val="12"/>
        <color theme="1"/>
        <rFont val="Calibri"/>
        <family val="2"/>
        <scheme val="minor"/>
      </rPr>
      <t xml:space="preserve"> others</t>
    </r>
  </si>
  <si>
    <r>
      <t xml:space="preserve">Payment for production of original printed material, </t>
    </r>
    <r>
      <rPr>
        <b/>
        <i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photocopying (see above)</t>
    </r>
  </si>
  <si>
    <t>Professional brochures, magazines, posters, business cards or letterhead</t>
  </si>
  <si>
    <r>
      <t xml:space="preserve">Payment for general public giveaways of branded materials that are not for advertising or resale and includes tax and shipping </t>
    </r>
    <r>
      <rPr>
        <b/>
        <i/>
        <sz val="12"/>
        <color theme="1"/>
        <rFont val="Calibri"/>
        <family val="2"/>
        <scheme val="minor"/>
      </rPr>
      <t>to</t>
    </r>
    <r>
      <rPr>
        <sz val="12"/>
        <color theme="1"/>
        <rFont val="Calibri"/>
        <family val="2"/>
        <scheme val="minor"/>
      </rPr>
      <t xml:space="preserve"> the organization</t>
    </r>
  </si>
  <si>
    <t>Branded t-shirts, water bottles, lanyards or stickers to give away to people outside the org</t>
  </si>
  <si>
    <t>REFRESHMENTS</t>
  </si>
  <si>
    <t>Payment for refreshments restricted to members of an org for a regular org meeting or workshop</t>
  </si>
  <si>
    <t>Food, beverages, candy, meals, ice cream, soda, water, pizza, catering for an org meeting</t>
  </si>
  <si>
    <t>Payment for refreshments specifically for an org event or program often including people outside of the org</t>
  </si>
  <si>
    <t>Food, beverages, candy, meals, ice cream, soda, water, pizza, catering for an event</t>
  </si>
  <si>
    <t>Payment for material received, or access to material for a specific amount of time</t>
  </si>
  <si>
    <t>Magazines, periodicals, newspapers, online accounts which includes access to software for a specific term</t>
  </si>
  <si>
    <t>SUPPLIES &amp; MATERIALS</t>
  </si>
  <si>
    <t>Payment for supplies/materials, including tax/shipping for general use; anticipated to be used up within a year, not appropriate for inventory</t>
  </si>
  <si>
    <t>Paper, pens, folders, cleaning supplies, custodial items, paper goods, plastic cutlery</t>
  </si>
  <si>
    <t>Payment for supplies/materials, including tax/shipping for a specific event or program; anticipated to be used up within a year, not appropriate for inventory</t>
  </si>
  <si>
    <t>Decorations, paper plates and cups, plastic cutlery for a special event or program</t>
  </si>
  <si>
    <t>Payment for any kind of telecommunications</t>
  </si>
  <si>
    <t>Telephone, cell phone, long distance and fax charges</t>
  </si>
  <si>
    <t>Payment for an advertising service</t>
  </si>
  <si>
    <t>Newspaper, magazine, radio, bus, yearbook, table tents or program advertising</t>
  </si>
  <si>
    <t>Payment for an award or prize where a winner results from a drawing or selection process</t>
  </si>
  <si>
    <t xml:space="preserve">Scholarships, door prizes, gift cards, trophies </t>
  </si>
  <si>
    <t>CONTRACTUAL SERVICES</t>
  </si>
  <si>
    <t>Payment for a service provided to the organization in general, by a person or vendor by agreement</t>
  </si>
  <si>
    <t>Custodial services, web hosting, equipment maintenance for the organization in general</t>
  </si>
  <si>
    <t>Payment for a service provided for an organization event/program, by a person or vendor by agreement</t>
  </si>
  <si>
    <t>DJ, band, referees, police, security, honorariums, speaker, service contracts for an event or program</t>
  </si>
  <si>
    <t>Payment to another org for an event or program you do together</t>
  </si>
  <si>
    <t>Your org and another org agree to split the cost of an event and your org pays your share to the other org</t>
  </si>
  <si>
    <t>SALES EXPENSE</t>
  </si>
  <si>
    <r>
      <t>Payment for refreshments sold including tax and shipping</t>
    </r>
    <r>
      <rPr>
        <b/>
        <i/>
        <sz val="11"/>
        <color theme="1"/>
        <rFont val="Calibri"/>
        <family val="2"/>
        <scheme val="minor"/>
      </rPr>
      <t xml:space="preserve"> to</t>
    </r>
    <r>
      <rPr>
        <sz val="10"/>
        <rFont val="Arial"/>
        <family val="2"/>
      </rPr>
      <t xml:space="preserve"> the org</t>
    </r>
  </si>
  <si>
    <t>Bottled water, candy, donuts, cookies, brownies, cupcakes</t>
  </si>
  <si>
    <r>
      <t xml:space="preserve">Payment for items or merchandise sold including tax and shipping </t>
    </r>
    <r>
      <rPr>
        <b/>
        <i/>
        <sz val="11"/>
        <color theme="1"/>
        <rFont val="Calibri"/>
        <family val="2"/>
        <scheme val="minor"/>
      </rPr>
      <t>to</t>
    </r>
    <r>
      <rPr>
        <sz val="10"/>
        <rFont val="Arial"/>
        <family val="2"/>
      </rPr>
      <t xml:space="preserve"> the org</t>
    </r>
  </si>
  <si>
    <t>Clothes, t-shirts, buttons, stickers, flowers, CDs, jewelry, posters</t>
  </si>
  <si>
    <t>Expense for participation for which the group is charging</t>
  </si>
  <si>
    <t xml:space="preserve"> Non-contractual program expenses: bowling, movie tickets</t>
  </si>
  <si>
    <t>Expense for services rendered for which the group is charging</t>
  </si>
  <si>
    <t>Car wash, dog wash, service auction, henna, clean-up and set-up</t>
  </si>
  <si>
    <t>REGISTRATION/ENTRY FEES</t>
  </si>
  <si>
    <t>Payment to register the group or individual members</t>
  </si>
  <si>
    <t>Conference, sporting event, convention, competition, clinic</t>
  </si>
  <si>
    <t>Payment for group or individual entry fee where no payment was collected from org member</t>
  </si>
  <si>
    <t>Admission to a museum, movie theater, bowling alley</t>
  </si>
  <si>
    <t xml:space="preserve">Payment for rental for org </t>
  </si>
  <si>
    <t>Equipment, facilities, halls</t>
  </si>
  <si>
    <t>Payment for travel of group or members</t>
  </si>
  <si>
    <t>Airfare, taxi, parking, gas, tolls, mileage, hotels, trip meal reimbursements, bus rentals, internet expense while travelling</t>
  </si>
  <si>
    <r>
      <t xml:space="preserve">Payment for items each </t>
    </r>
    <r>
      <rPr>
        <b/>
        <i/>
        <sz val="11"/>
        <color theme="1"/>
        <rFont val="Calibri"/>
        <family val="2"/>
        <scheme val="minor"/>
      </rPr>
      <t>under</t>
    </r>
    <r>
      <rPr>
        <sz val="10"/>
        <rFont val="Arial"/>
        <family val="2"/>
      </rPr>
      <t xml:space="preserve"> $1,000 whose life expectancy exceeds a year, must include in </t>
    </r>
    <r>
      <rPr>
        <b/>
        <i/>
        <sz val="11"/>
        <color theme="1"/>
        <rFont val="Calibri"/>
        <family val="2"/>
        <scheme val="minor"/>
      </rPr>
      <t>controllable</t>
    </r>
    <r>
      <rPr>
        <sz val="10"/>
        <rFont val="Arial"/>
        <family val="2"/>
      </rPr>
      <t xml:space="preserve"> inventory</t>
    </r>
  </si>
  <si>
    <t>Physical software CD, electronics, banners</t>
  </si>
  <si>
    <r>
      <t xml:space="preserve">Payment for items each </t>
    </r>
    <r>
      <rPr>
        <b/>
        <i/>
        <sz val="11"/>
        <color theme="1"/>
        <rFont val="Calibri"/>
        <family val="2"/>
        <scheme val="minor"/>
      </rPr>
      <t>over</t>
    </r>
    <r>
      <rPr>
        <sz val="10"/>
        <rFont val="Arial"/>
        <family val="2"/>
      </rPr>
      <t xml:space="preserve"> $1,000 whose life expectancy exceeds a year, must include in </t>
    </r>
    <r>
      <rPr>
        <b/>
        <i/>
        <sz val="11"/>
        <color theme="1"/>
        <rFont val="Calibri"/>
        <family val="2"/>
        <scheme val="minor"/>
      </rPr>
      <t>reportable</t>
    </r>
    <r>
      <rPr>
        <sz val="10"/>
        <rFont val="Arial"/>
        <family val="2"/>
      </rPr>
      <t xml:space="preserve"> inventory</t>
    </r>
  </si>
  <si>
    <t>Physical software CD, electronics, furniture</t>
  </si>
  <si>
    <t>Payment for insurance coverage</t>
  </si>
  <si>
    <t>Coverage for building, tower, vehicle, events liability</t>
  </si>
  <si>
    <r>
      <t xml:space="preserve">Payment for repairs and maintenance </t>
    </r>
    <r>
      <rPr>
        <b/>
        <i/>
        <sz val="11"/>
        <color theme="1"/>
        <rFont val="Calibri"/>
        <family val="2"/>
        <scheme val="minor"/>
      </rPr>
      <t>only</t>
    </r>
    <r>
      <rPr>
        <sz val="10"/>
        <rFont val="Arial"/>
        <family val="2"/>
      </rPr>
      <t xml:space="preserve"> for fixed assets</t>
    </r>
  </si>
  <si>
    <t>Building roof, plumbing, electrical</t>
  </si>
  <si>
    <t>Payment for standard building utilities</t>
  </si>
  <si>
    <t>Natural gas, electricity, cable, satellite</t>
  </si>
  <si>
    <t>Payment for a penalty or fine</t>
  </si>
  <si>
    <t>Late charge, penalty, fine, interest</t>
  </si>
  <si>
    <t>Payment made in the rare occasion that it can't be categorized elsewhere</t>
  </si>
  <si>
    <r>
      <t>Expenses paid for a different fiscal year</t>
    </r>
    <r>
      <rPr>
        <b/>
        <i/>
        <sz val="11"/>
        <color theme="1"/>
        <rFont val="Calibri"/>
        <family val="2"/>
        <scheme val="minor"/>
      </rPr>
      <t xml:space="preserve"> (not for Tier III)</t>
    </r>
  </si>
  <si>
    <t>Your group pays in advance for a conference early in the next year or pays an invoice from a previous year's event</t>
  </si>
  <si>
    <t>Expense to your account in order to have start-up funds in an event cash box</t>
  </si>
  <si>
    <t>Cash for change for any kind of sales</t>
  </si>
  <si>
    <r>
      <t xml:space="preserve">Payment made by the University or Tier III Org </t>
    </r>
    <r>
      <rPr>
        <b/>
        <i/>
        <u/>
        <sz val="11"/>
        <color theme="1"/>
        <rFont val="Calibri"/>
        <family val="2"/>
        <scheme val="minor"/>
      </rPr>
      <t>only</t>
    </r>
    <r>
      <rPr>
        <sz val="10"/>
        <rFont val="Arial"/>
        <family val="2"/>
      </rPr>
      <t xml:space="preserve"> for business tax</t>
    </r>
  </si>
  <si>
    <t>Performance tax, sales tax, unrelated business income tax</t>
    <phoneticPr fontId="7" type="noConversion"/>
  </si>
  <si>
    <r>
      <t xml:space="preserve">Student wages paid by Tier III Org </t>
    </r>
    <r>
      <rPr>
        <b/>
        <i/>
        <u/>
        <sz val="11"/>
        <color theme="1"/>
        <rFont val="Calibri"/>
        <family val="2"/>
        <scheme val="minor"/>
      </rPr>
      <t>only</t>
    </r>
  </si>
  <si>
    <t>Hourly wage paid to your student employees</t>
    <phoneticPr fontId="7" type="noConversion"/>
  </si>
  <si>
    <r>
      <rPr>
        <sz val="10"/>
        <rFont val="Arial"/>
        <family val="2"/>
      </rPr>
      <t>Non-s</t>
    </r>
    <r>
      <rPr>
        <sz val="10"/>
        <rFont val="Arial"/>
        <family val="2"/>
      </rPr>
      <t xml:space="preserve">tudent wages paid by Tier III Org </t>
    </r>
    <r>
      <rPr>
        <b/>
        <i/>
        <u/>
        <sz val="11"/>
        <color theme="1"/>
        <rFont val="Calibri"/>
        <family val="2"/>
        <scheme val="minor"/>
      </rPr>
      <t>only</t>
    </r>
  </si>
  <si>
    <t>Hourly wage or salary paid to your non-student employees</t>
    <phoneticPr fontId="7" type="noConversion"/>
  </si>
  <si>
    <r>
      <t xml:space="preserve">Student wage taxes paid by Tier III Org </t>
    </r>
    <r>
      <rPr>
        <b/>
        <i/>
        <sz val="11"/>
        <color theme="1"/>
        <rFont val="Calibri"/>
        <family val="2"/>
        <scheme val="minor"/>
      </rPr>
      <t>only</t>
    </r>
    <r>
      <rPr>
        <sz val="10"/>
        <rFont val="Arial"/>
        <family val="2"/>
      </rPr>
      <t xml:space="preserve">                                                                                            (KFS Obj. Codes 5640 &amp; 5675)</t>
    </r>
  </si>
  <si>
    <t>Fringe Benefits:  Wage taxes and Workers Comp paid for your student employees</t>
  </si>
  <si>
    <r>
      <t xml:space="preserve">Non-student wage taxes paid by Tier III Org </t>
    </r>
    <r>
      <rPr>
        <b/>
        <i/>
        <sz val="11"/>
        <color theme="1"/>
        <rFont val="Calibri"/>
        <family val="2"/>
        <scheme val="minor"/>
      </rPr>
      <t xml:space="preserve">only                                               </t>
    </r>
    <r>
      <rPr>
        <sz val="10"/>
        <rFont val="Arial"/>
        <family val="2"/>
      </rPr>
      <t xml:space="preserve">  (KFS Obj. Codes 5612, 5631 &amp; 5725)</t>
    </r>
  </si>
  <si>
    <t>Fringe Benefits:  Wage Taxes, Workers Comp and Benefits paid for your non-student employees</t>
  </si>
  <si>
    <t>FY18 Updated</t>
  </si>
  <si>
    <t>FY19 Updated</t>
  </si>
  <si>
    <t>FY20 Projected</t>
  </si>
  <si>
    <t>Contact Person:</t>
  </si>
  <si>
    <t>Organization:</t>
  </si>
  <si>
    <t>Phone:</t>
  </si>
  <si>
    <t>Total (Can not be a negative number):</t>
  </si>
  <si>
    <t>Total Expenditures</t>
  </si>
  <si>
    <t>Refreshments - Organization</t>
  </si>
  <si>
    <t>Refreshments - Events/Programs</t>
  </si>
  <si>
    <t>Supplies - Organization</t>
  </si>
  <si>
    <t>Supplies - Events/Programs</t>
  </si>
  <si>
    <t>Contractual Services - Organization</t>
  </si>
  <si>
    <t>Contractual Services - Events/Programs</t>
  </si>
  <si>
    <t>Code</t>
  </si>
  <si>
    <t>Expenditures</t>
  </si>
  <si>
    <t>Interest</t>
  </si>
  <si>
    <t>Student Fees</t>
  </si>
  <si>
    <t>Wages - Student</t>
  </si>
  <si>
    <t>Wages - Non-Student</t>
  </si>
  <si>
    <t>Wage Taxes - Non-Student</t>
  </si>
  <si>
    <t>Wage Taxes - Student</t>
  </si>
  <si>
    <t>Total Revenues</t>
  </si>
  <si>
    <t>University of Connecticut -- Student Activities Business Services</t>
  </si>
  <si>
    <t>USG</t>
  </si>
  <si>
    <t>UCTV</t>
  </si>
  <si>
    <t>Daily Campus</t>
  </si>
  <si>
    <t>WHUS</t>
  </si>
  <si>
    <t>Nutmeg Yearbook</t>
  </si>
  <si>
    <t>REVENUE PROJECTIONS</t>
  </si>
  <si>
    <t>Storrs</t>
  </si>
  <si>
    <t>Graduate</t>
  </si>
  <si>
    <t>Regional</t>
  </si>
  <si>
    <t>CAMPUS</t>
  </si>
  <si>
    <t>Undergraduate</t>
  </si>
  <si>
    <t>POPULATION</t>
  </si>
  <si>
    <t>Student Bar Association</t>
  </si>
  <si>
    <t>Conservative Student Fee Revenue Projections</t>
  </si>
  <si>
    <t xml:space="preserve">Payables </t>
  </si>
  <si>
    <t>Step 1 – Total Fund Balance to Start the Year</t>
  </si>
  <si>
    <t>Receivables</t>
  </si>
  <si>
    <t>Step 2 – Minimum Desired Fund Balance for Year End</t>
  </si>
  <si>
    <t xml:space="preserve">Operating </t>
  </si>
  <si>
    <t>Budget</t>
  </si>
  <si>
    <t>Total Anticipated Cash for Budget</t>
  </si>
  <si>
    <t>Step 3</t>
  </si>
  <si>
    <t>REV</t>
  </si>
  <si>
    <t>Step 4</t>
  </si>
  <si>
    <t>Step 5</t>
  </si>
  <si>
    <t>Training</t>
  </si>
  <si>
    <t>Steps</t>
  </si>
  <si>
    <t>Step 6</t>
  </si>
  <si>
    <t>Budget should be prepared for formal Org Approval</t>
  </si>
  <si>
    <t>Once approved, submit budget and minutes to TSOS</t>
  </si>
  <si>
    <t>Reminders:</t>
  </si>
  <si>
    <t>Orgs can change their budget at any time</t>
  </si>
  <si>
    <t>Budget must be in place prior to any financial activity</t>
  </si>
  <si>
    <t>Step 7</t>
  </si>
  <si>
    <t>Org Approval must happen by motion in a public meeting</t>
  </si>
  <si>
    <t>Vote Date:</t>
  </si>
  <si>
    <t>Subtract payables through the current fiscal year 6/30 e.g. monthly bills, payroll, recent purchases in process</t>
  </si>
  <si>
    <t>What is the balance in your bank account now?</t>
  </si>
  <si>
    <t>Add any receivables expected before 6/30 e.g. Student fees, internal billing for services rendered, Market Place sales</t>
  </si>
  <si>
    <t>Does your org have significant equipment necessary for its mission? What would you need on hand to address an unexpected loss?</t>
  </si>
  <si>
    <t>Does your org do significant programs early in the coming fiscal year?  Consider how much money you would need on hand to  run them.</t>
  </si>
  <si>
    <t>Has/will your org been saving for a major purchase in the future?   How much money should be on hand at the end of the year for this?</t>
  </si>
  <si>
    <t>To purchase or repair for unexpected loss</t>
  </si>
  <si>
    <t>Significant early Program(s)</t>
  </si>
  <si>
    <t>Major future Purchase(s)</t>
  </si>
  <si>
    <t>\</t>
  </si>
  <si>
    <t>Fund Balance Planned for End of Year</t>
  </si>
  <si>
    <t>INCOME -- GENERIC CHART OF ACCOUNTS</t>
  </si>
  <si>
    <t>EXPENSES -- GENERIC CHART OF ACCOUNTS</t>
  </si>
  <si>
    <t>Fund Balance Available for Operating Budget</t>
  </si>
  <si>
    <t>Step 1 - Fund Balance to Start the Year (from Step 1 tab)</t>
  </si>
  <si>
    <t>Step 2 - Minimum Desired Fund Balance for Year End (from Step 2 tab)</t>
  </si>
  <si>
    <t>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</si>
</sst>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b/>
      <sz val="16"/>
      <color indexed="8"/>
      <name val="Times New Roman"/>
      <family val="1"/>
    </font>
    <font>
      <b/>
      <sz val="12"/>
      <color indexed="8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22"/>
      <color theme="1"/>
      <name val="Arial Black"/>
      <family val="2"/>
    </font>
    <font>
      <b/>
      <sz val="18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name val="Arial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9"/>
      <color indexed="81"/>
      <name val="Tahoma"/>
      <family val="2"/>
    </font>
    <font>
      <b/>
      <i/>
      <sz val="11"/>
      <color indexed="81"/>
      <name val="Tahoma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name val="Arial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name val="Arial"/>
      <family val="2"/>
    </font>
    <font>
      <b/>
      <sz val="12"/>
      <color rgb="FF000000"/>
      <name val="Calibri Light"/>
      <family val="2"/>
    </font>
    <font>
      <b/>
      <sz val="20"/>
      <name val="Calibri Light"/>
      <family val="2"/>
    </font>
    <font>
      <b/>
      <sz val="16"/>
      <name val="Arial"/>
      <family val="2"/>
    </font>
    <font>
      <b/>
      <sz val="12"/>
      <name val="Calibri Light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11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52" fillId="0" borderId="0" applyFont="0" applyFill="0" applyBorder="0" applyAlignment="0" applyProtection="0"/>
  </cellStyleXfs>
  <cellXfs count="416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Protection="1"/>
    <xf numFmtId="38" fontId="5" fillId="0" borderId="0" xfId="0" applyNumberFormat="1" applyFont="1" applyProtection="1"/>
    <xf numFmtId="0" fontId="5" fillId="0" borderId="0" xfId="0" applyFont="1" applyAlignment="1" applyProtection="1">
      <alignment horizontal="right"/>
    </xf>
    <xf numFmtId="38" fontId="5" fillId="0" borderId="0" xfId="0" applyNumberFormat="1" applyFont="1" applyAlignment="1" applyProtection="1">
      <alignment horizontal="right"/>
    </xf>
    <xf numFmtId="0" fontId="8" fillId="0" borderId="0" xfId="0" applyFont="1" applyProtection="1"/>
    <xf numFmtId="0" fontId="9" fillId="0" borderId="0" xfId="0" applyFont="1" applyProtection="1"/>
    <xf numFmtId="0" fontId="9" fillId="0" borderId="1" xfId="0" applyFont="1" applyBorder="1" applyProtection="1"/>
    <xf numFmtId="0" fontId="10" fillId="0" borderId="0" xfId="0" applyFont="1" applyProtection="1"/>
    <xf numFmtId="0" fontId="11" fillId="0" borderId="0" xfId="0" applyFont="1" applyAlignment="1" applyProtection="1">
      <alignment horizontal="centerContinuous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9" fillId="0" borderId="0" xfId="0" applyFont="1" applyBorder="1" applyProtection="1"/>
    <xf numFmtId="0" fontId="9" fillId="0" borderId="2" xfId="0" applyFont="1" applyBorder="1" applyProtection="1"/>
    <xf numFmtId="0" fontId="12" fillId="0" borderId="0" xfId="0" applyFont="1" applyBorder="1" applyProtection="1"/>
    <xf numFmtId="0" fontId="12" fillId="0" borderId="0" xfId="0" applyFont="1" applyProtection="1"/>
    <xf numFmtId="0" fontId="13" fillId="0" borderId="0" xfId="0" applyFont="1" applyBorder="1" applyProtection="1"/>
    <xf numFmtId="0" fontId="3" fillId="0" borderId="0" xfId="0" applyFont="1" applyBorder="1" applyAlignment="1" applyProtection="1"/>
    <xf numFmtId="0" fontId="3" fillId="0" borderId="0" xfId="0" applyFont="1" applyAlignment="1" applyProtection="1">
      <alignment horizontal="centerContinuous"/>
    </xf>
    <xf numFmtId="0" fontId="14" fillId="0" borderId="0" xfId="0" applyFont="1" applyProtection="1"/>
    <xf numFmtId="0" fontId="1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18" fillId="0" borderId="0" xfId="0" applyFont="1"/>
    <xf numFmtId="0" fontId="20" fillId="0" borderId="0" xfId="0" applyFont="1"/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center" vertical="top"/>
    </xf>
    <xf numFmtId="0" fontId="20" fillId="0" borderId="0" xfId="0" applyFont="1" applyAlignment="1"/>
    <xf numFmtId="0" fontId="18" fillId="0" borderId="0" xfId="0" applyFont="1" applyAlignment="1">
      <alignment wrapText="1"/>
    </xf>
    <xf numFmtId="0" fontId="3" fillId="0" borderId="0" xfId="0" applyFont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2" fillId="0" borderId="0" xfId="0" applyFont="1" applyAlignment="1" applyProtection="1"/>
    <xf numFmtId="0" fontId="9" fillId="0" borderId="0" xfId="0" applyFont="1" applyAlignment="1" applyProtection="1"/>
    <xf numFmtId="38" fontId="9" fillId="0" borderId="3" xfId="0" applyNumberFormat="1" applyFont="1" applyBorder="1" applyProtection="1"/>
    <xf numFmtId="38" fontId="9" fillId="0" borderId="4" xfId="0" applyNumberFormat="1" applyFont="1" applyBorder="1" applyProtection="1"/>
    <xf numFmtId="0" fontId="9" fillId="0" borderId="0" xfId="0" applyFont="1" applyAlignment="1" applyProtection="1">
      <alignment horizontal="right"/>
    </xf>
    <xf numFmtId="38" fontId="9" fillId="0" borderId="1" xfId="0" applyNumberFormat="1" applyFont="1" applyBorder="1" applyProtection="1">
      <protection locked="0"/>
    </xf>
    <xf numFmtId="38" fontId="9" fillId="0" borderId="0" xfId="0" applyNumberFormat="1" applyFont="1" applyBorder="1" applyProtection="1"/>
    <xf numFmtId="0" fontId="10" fillId="0" borderId="0" xfId="0" applyFont="1" applyProtection="1"/>
    <xf numFmtId="38" fontId="9" fillId="0" borderId="5" xfId="0" applyNumberFormat="1" applyFont="1" applyBorder="1" applyProtection="1"/>
    <xf numFmtId="38" fontId="9" fillId="3" borderId="5" xfId="0" applyNumberFormat="1" applyFont="1" applyFill="1" applyBorder="1" applyProtection="1">
      <protection locked="0"/>
    </xf>
    <xf numFmtId="0" fontId="27" fillId="4" borderId="7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top"/>
    </xf>
    <xf numFmtId="164" fontId="19" fillId="4" borderId="6" xfId="0" applyNumberFormat="1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left" vertical="center" wrapText="1"/>
    </xf>
    <xf numFmtId="0" fontId="33" fillId="4" borderId="6" xfId="0" applyFont="1" applyFill="1" applyBorder="1" applyAlignment="1">
      <alignment horizontal="center" vertical="center"/>
    </xf>
    <xf numFmtId="164" fontId="32" fillId="5" borderId="6" xfId="0" applyNumberFormat="1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13" xfId="0" applyFont="1" applyBorder="1" applyProtection="1"/>
    <xf numFmtId="0" fontId="22" fillId="0" borderId="14" xfId="0" applyFont="1" applyBorder="1" applyAlignment="1" applyProtection="1">
      <alignment horizontal="center"/>
    </xf>
    <xf numFmtId="0" fontId="10" fillId="0" borderId="16" xfId="0" applyFont="1" applyBorder="1" applyProtection="1"/>
    <xf numFmtId="0" fontId="11" fillId="0" borderId="0" xfId="0" applyFont="1" applyBorder="1" applyAlignment="1" applyProtection="1">
      <alignment horizontal="centerContinuous"/>
    </xf>
    <xf numFmtId="0" fontId="15" fillId="0" borderId="16" xfId="0" applyFont="1" applyBorder="1" applyAlignment="1" applyProtection="1">
      <alignment horizontal="right"/>
    </xf>
    <xf numFmtId="0" fontId="9" fillId="7" borderId="0" xfId="0" applyFont="1" applyFill="1" applyBorder="1" applyAlignment="1" applyProtection="1">
      <alignment horizontal="right"/>
    </xf>
    <xf numFmtId="0" fontId="8" fillId="0" borderId="16" xfId="0" applyFont="1" applyBorder="1" applyProtection="1"/>
    <xf numFmtId="0" fontId="12" fillId="0" borderId="16" xfId="0" applyFont="1" applyBorder="1" applyProtection="1"/>
    <xf numFmtId="0" fontId="5" fillId="0" borderId="16" xfId="0" applyFont="1" applyBorder="1" applyProtection="1"/>
    <xf numFmtId="0" fontId="5" fillId="7" borderId="0" xfId="0" applyFont="1" applyFill="1" applyBorder="1" applyAlignment="1" applyProtection="1">
      <alignment horizontal="right"/>
    </xf>
    <xf numFmtId="0" fontId="12" fillId="0" borderId="18" xfId="0" applyFont="1" applyBorder="1" applyProtection="1"/>
    <xf numFmtId="0" fontId="9" fillId="0" borderId="19" xfId="0" applyFont="1" applyBorder="1" applyProtection="1"/>
    <xf numFmtId="0" fontId="9" fillId="7" borderId="19" xfId="0" applyFont="1" applyFill="1" applyBorder="1" applyAlignment="1" applyProtection="1">
      <alignment horizontal="right"/>
    </xf>
    <xf numFmtId="0" fontId="10" fillId="7" borderId="17" xfId="0" applyFont="1" applyFill="1" applyBorder="1" applyProtection="1"/>
    <xf numFmtId="0" fontId="0" fillId="7" borderId="17" xfId="0" applyFill="1" applyBorder="1" applyProtection="1"/>
    <xf numFmtId="0" fontId="10" fillId="7" borderId="21" xfId="0" applyFont="1" applyFill="1" applyBorder="1" applyProtection="1"/>
    <xf numFmtId="0" fontId="11" fillId="7" borderId="14" xfId="0" applyFont="1" applyFill="1" applyBorder="1" applyAlignment="1" applyProtection="1">
      <alignment horizontal="centerContinuous"/>
    </xf>
    <xf numFmtId="0" fontId="22" fillId="7" borderId="14" xfId="0" applyFont="1" applyFill="1" applyBorder="1" applyAlignment="1" applyProtection="1">
      <alignment horizontal="center"/>
    </xf>
    <xf numFmtId="0" fontId="23" fillId="7" borderId="14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Continuous"/>
    </xf>
    <xf numFmtId="0" fontId="0" fillId="0" borderId="0" xfId="0" applyBorder="1" applyProtection="1"/>
    <xf numFmtId="0" fontId="4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centerContinuous"/>
    </xf>
    <xf numFmtId="0" fontId="22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/>
    <xf numFmtId="0" fontId="0" fillId="0" borderId="0" xfId="0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10" fillId="7" borderId="15" xfId="0" applyFont="1" applyFill="1" applyBorder="1" applyProtection="1"/>
    <xf numFmtId="0" fontId="4" fillId="0" borderId="0" xfId="0" applyFont="1" applyFill="1" applyBorder="1" applyAlignment="1" applyProtection="1">
      <alignment horizontal="left" wrapText="1"/>
      <protection locked="0"/>
    </xf>
    <xf numFmtId="0" fontId="12" fillId="0" borderId="25" xfId="0" applyFont="1" applyBorder="1" applyProtection="1"/>
    <xf numFmtId="0" fontId="0" fillId="0" borderId="31" xfId="0" applyBorder="1" applyProtection="1"/>
    <xf numFmtId="0" fontId="0" fillId="0" borderId="5" xfId="0" applyBorder="1" applyProtection="1"/>
    <xf numFmtId="0" fontId="0" fillId="0" borderId="30" xfId="0" applyBorder="1" applyProtection="1"/>
    <xf numFmtId="0" fontId="10" fillId="8" borderId="22" xfId="0" applyFont="1" applyFill="1" applyBorder="1" applyProtection="1"/>
    <xf numFmtId="0" fontId="8" fillId="8" borderId="23" xfId="0" applyFont="1" applyFill="1" applyBorder="1" applyProtection="1"/>
    <xf numFmtId="0" fontId="9" fillId="8" borderId="23" xfId="0" applyFont="1" applyFill="1" applyBorder="1" applyProtection="1"/>
    <xf numFmtId="0" fontId="22" fillId="8" borderId="23" xfId="0" applyFont="1" applyFill="1" applyBorder="1" applyAlignment="1" applyProtection="1">
      <alignment horizontal="center"/>
    </xf>
    <xf numFmtId="0" fontId="22" fillId="8" borderId="24" xfId="0" applyFont="1" applyFill="1" applyBorder="1" applyAlignment="1" applyProtection="1">
      <alignment horizontal="center"/>
    </xf>
    <xf numFmtId="0" fontId="10" fillId="9" borderId="32" xfId="0" applyFont="1" applyFill="1" applyBorder="1" applyProtection="1"/>
    <xf numFmtId="0" fontId="23" fillId="9" borderId="1" xfId="0" applyFont="1" applyFill="1" applyBorder="1" applyAlignment="1" applyProtection="1">
      <alignment horizontal="center"/>
    </xf>
    <xf numFmtId="0" fontId="23" fillId="9" borderId="27" xfId="0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2" fillId="0" borderId="34" xfId="0" applyFont="1" applyBorder="1" applyAlignment="1" applyProtection="1">
      <alignment horizontal="right"/>
    </xf>
    <xf numFmtId="0" fontId="12" fillId="7" borderId="25" xfId="0" applyFont="1" applyFill="1" applyBorder="1" applyProtection="1"/>
    <xf numFmtId="0" fontId="12" fillId="7" borderId="0" xfId="0" applyFont="1" applyFill="1" applyBorder="1" applyProtection="1"/>
    <xf numFmtId="0" fontId="9" fillId="7" borderId="0" xfId="0" applyFont="1" applyFill="1" applyBorder="1" applyProtection="1"/>
    <xf numFmtId="0" fontId="12" fillId="7" borderId="0" xfId="0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left"/>
    </xf>
    <xf numFmtId="0" fontId="8" fillId="0" borderId="0" xfId="0" applyFont="1" applyFill="1" applyProtection="1"/>
    <xf numFmtId="0" fontId="9" fillId="0" borderId="12" xfId="0" applyFont="1" applyBorder="1" applyProtection="1"/>
    <xf numFmtId="0" fontId="8" fillId="0" borderId="38" xfId="0" applyFont="1" applyBorder="1" applyProtection="1"/>
    <xf numFmtId="0" fontId="15" fillId="0" borderId="38" xfId="0" applyFont="1" applyBorder="1" applyAlignment="1" applyProtection="1">
      <alignment horizontal="right"/>
    </xf>
    <xf numFmtId="0" fontId="12" fillId="0" borderId="35" xfId="0" applyFont="1" applyBorder="1" applyProtection="1"/>
    <xf numFmtId="0" fontId="12" fillId="0" borderId="34" xfId="0" applyFont="1" applyBorder="1" applyProtection="1"/>
    <xf numFmtId="0" fontId="9" fillId="0" borderId="34" xfId="0" applyFont="1" applyBorder="1" applyProtection="1"/>
    <xf numFmtId="0" fontId="5" fillId="7" borderId="38" xfId="0" applyFont="1" applyFill="1" applyBorder="1" applyProtection="1"/>
    <xf numFmtId="0" fontId="5" fillId="7" borderId="2" xfId="0" applyFont="1" applyFill="1" applyBorder="1" applyProtection="1"/>
    <xf numFmtId="0" fontId="5" fillId="7" borderId="12" xfId="0" applyFont="1" applyFill="1" applyBorder="1" applyProtection="1"/>
    <xf numFmtId="38" fontId="5" fillId="7" borderId="0" xfId="0" applyNumberFormat="1" applyFont="1" applyFill="1" applyBorder="1" applyAlignment="1" applyProtection="1">
      <alignment horizontal="center"/>
    </xf>
    <xf numFmtId="38" fontId="5" fillId="7" borderId="26" xfId="0" applyNumberFormat="1" applyFont="1" applyFill="1" applyBorder="1" applyAlignment="1" applyProtection="1">
      <alignment horizontal="center"/>
    </xf>
    <xf numFmtId="0" fontId="5" fillId="10" borderId="25" xfId="0" applyFont="1" applyFill="1" applyBorder="1" applyProtection="1"/>
    <xf numFmtId="0" fontId="15" fillId="10" borderId="25" xfId="0" applyFont="1" applyFill="1" applyBorder="1" applyAlignment="1" applyProtection="1">
      <alignment horizontal="right"/>
    </xf>
    <xf numFmtId="0" fontId="5" fillId="10" borderId="0" xfId="0" applyFont="1" applyFill="1" applyBorder="1" applyProtection="1"/>
    <xf numFmtId="38" fontId="4" fillId="0" borderId="41" xfId="0" applyNumberFormat="1" applyFont="1" applyBorder="1" applyAlignment="1" applyProtection="1">
      <alignment horizontal="center"/>
    </xf>
    <xf numFmtId="38" fontId="3" fillId="0" borderId="40" xfId="0" applyNumberFormat="1" applyFont="1" applyBorder="1" applyAlignment="1" applyProtection="1">
      <alignment horizontal="center"/>
      <protection locked="0"/>
    </xf>
    <xf numFmtId="0" fontId="8" fillId="0" borderId="35" xfId="0" applyFont="1" applyBorder="1" applyProtection="1"/>
    <xf numFmtId="0" fontId="9" fillId="0" borderId="36" xfId="0" applyFont="1" applyBorder="1" applyProtection="1"/>
    <xf numFmtId="38" fontId="3" fillId="0" borderId="43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Protection="1"/>
    <xf numFmtId="38" fontId="13" fillId="0" borderId="3" xfId="0" applyNumberFormat="1" applyFont="1" applyBorder="1" applyAlignment="1" applyProtection="1">
      <alignment horizontal="center"/>
    </xf>
    <xf numFmtId="38" fontId="13" fillId="0" borderId="28" xfId="0" applyNumberFormat="1" applyFont="1" applyBorder="1" applyAlignment="1" applyProtection="1">
      <alignment horizontal="center"/>
    </xf>
    <xf numFmtId="38" fontId="13" fillId="7" borderId="3" xfId="0" applyNumberFormat="1" applyFont="1" applyFill="1" applyBorder="1" applyAlignment="1" applyProtection="1">
      <alignment horizontal="center"/>
    </xf>
    <xf numFmtId="38" fontId="13" fillId="7" borderId="28" xfId="0" applyNumberFormat="1" applyFont="1" applyFill="1" applyBorder="1" applyAlignment="1" applyProtection="1">
      <alignment horizontal="center"/>
    </xf>
    <xf numFmtId="38" fontId="13" fillId="0" borderId="4" xfId="0" applyNumberFormat="1" applyFont="1" applyBorder="1" applyAlignment="1" applyProtection="1">
      <alignment horizontal="center"/>
    </xf>
    <xf numFmtId="38" fontId="13" fillId="0" borderId="29" xfId="0" applyNumberFormat="1" applyFont="1" applyBorder="1" applyAlignment="1" applyProtection="1">
      <alignment horizontal="center"/>
    </xf>
    <xf numFmtId="38" fontId="13" fillId="3" borderId="5" xfId="0" applyNumberFormat="1" applyFont="1" applyFill="1" applyBorder="1" applyAlignment="1" applyProtection="1">
      <alignment horizontal="center"/>
      <protection locked="0"/>
    </xf>
    <xf numFmtId="38" fontId="13" fillId="0" borderId="5" xfId="0" applyNumberFormat="1" applyFont="1" applyBorder="1" applyAlignment="1" applyProtection="1">
      <alignment horizontal="center"/>
    </xf>
    <xf numFmtId="38" fontId="13" fillId="0" borderId="30" xfId="0" applyNumberFormat="1" applyFont="1" applyBorder="1" applyAlignment="1" applyProtection="1">
      <alignment horizontal="center"/>
    </xf>
    <xf numFmtId="38" fontId="3" fillId="0" borderId="12" xfId="0" applyNumberFormat="1" applyFont="1" applyFill="1" applyBorder="1" applyAlignment="1" applyProtection="1">
      <alignment horizontal="center"/>
      <protection locked="0"/>
    </xf>
    <xf numFmtId="38" fontId="36" fillId="0" borderId="40" xfId="0" applyNumberFormat="1" applyFont="1" applyBorder="1" applyAlignment="1" applyProtection="1">
      <alignment horizontal="center"/>
      <protection locked="0"/>
    </xf>
    <xf numFmtId="38" fontId="3" fillId="0" borderId="40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Border="1" applyProtection="1"/>
    <xf numFmtId="0" fontId="12" fillId="0" borderId="45" xfId="0" applyFont="1" applyBorder="1" applyProtection="1"/>
    <xf numFmtId="38" fontId="3" fillId="0" borderId="47" xfId="0" applyNumberFormat="1" applyFont="1" applyFill="1" applyBorder="1" applyAlignment="1" applyProtection="1">
      <alignment horizontal="center"/>
    </xf>
    <xf numFmtId="38" fontId="37" fillId="6" borderId="6" xfId="0" applyNumberFormat="1" applyFont="1" applyFill="1" applyBorder="1" applyAlignment="1" applyProtection="1">
      <alignment horizontal="center"/>
      <protection locked="0"/>
    </xf>
    <xf numFmtId="38" fontId="15" fillId="0" borderId="6" xfId="0" applyNumberFormat="1" applyFont="1" applyFill="1" applyBorder="1" applyAlignment="1" applyProtection="1">
      <alignment horizontal="center"/>
      <protection locked="0"/>
    </xf>
    <xf numFmtId="38" fontId="15" fillId="0" borderId="6" xfId="0" applyNumberFormat="1" applyFont="1" applyBorder="1" applyAlignment="1" applyProtection="1">
      <alignment horizontal="center"/>
      <protection locked="0"/>
    </xf>
    <xf numFmtId="38" fontId="15" fillId="0" borderId="40" xfId="0" applyNumberFormat="1" applyFont="1" applyBorder="1" applyAlignment="1" applyProtection="1">
      <alignment horizontal="center"/>
      <protection locked="0"/>
    </xf>
    <xf numFmtId="38" fontId="37" fillId="6" borderId="42" xfId="0" applyNumberFormat="1" applyFont="1" applyFill="1" applyBorder="1" applyAlignment="1" applyProtection="1">
      <alignment horizontal="center"/>
      <protection locked="0"/>
    </xf>
    <xf numFmtId="38" fontId="15" fillId="0" borderId="42" xfId="0" applyNumberFormat="1" applyFont="1" applyBorder="1" applyAlignment="1" applyProtection="1">
      <alignment horizontal="center"/>
      <protection locked="0"/>
    </xf>
    <xf numFmtId="38" fontId="15" fillId="0" borderId="43" xfId="0" applyNumberFormat="1" applyFont="1" applyBorder="1" applyAlignment="1" applyProtection="1">
      <alignment horizontal="center"/>
      <protection locked="0"/>
    </xf>
    <xf numFmtId="38" fontId="37" fillId="6" borderId="12" xfId="0" applyNumberFormat="1" applyFont="1" applyFill="1" applyBorder="1" applyAlignment="1" applyProtection="1">
      <alignment horizontal="center"/>
      <protection locked="0"/>
    </xf>
    <xf numFmtId="38" fontId="15" fillId="0" borderId="12" xfId="0" applyNumberFormat="1" applyFont="1" applyFill="1" applyBorder="1" applyAlignment="1" applyProtection="1">
      <alignment horizontal="center"/>
      <protection locked="0"/>
    </xf>
    <xf numFmtId="38" fontId="15" fillId="0" borderId="40" xfId="0" applyNumberFormat="1" applyFont="1" applyFill="1" applyBorder="1" applyAlignment="1" applyProtection="1">
      <alignment horizontal="center"/>
      <protection locked="0"/>
    </xf>
    <xf numFmtId="0" fontId="9" fillId="0" borderId="49" xfId="0" applyFont="1" applyBorder="1" applyProtection="1"/>
    <xf numFmtId="0" fontId="9" fillId="7" borderId="49" xfId="0" applyFont="1" applyFill="1" applyBorder="1" applyAlignment="1" applyProtection="1">
      <alignment horizontal="right"/>
    </xf>
    <xf numFmtId="0" fontId="12" fillId="0" borderId="48" xfId="0" applyFont="1" applyBorder="1" applyAlignment="1" applyProtection="1">
      <alignment vertical="center"/>
    </xf>
    <xf numFmtId="38" fontId="13" fillId="6" borderId="11" xfId="0" applyNumberFormat="1" applyFont="1" applyFill="1" applyBorder="1" applyAlignment="1" applyProtection="1">
      <alignment horizontal="center"/>
      <protection locked="0"/>
    </xf>
    <xf numFmtId="38" fontId="35" fillId="6" borderId="11" xfId="0" applyNumberFormat="1" applyFont="1" applyFill="1" applyBorder="1" applyAlignment="1" applyProtection="1">
      <alignment horizontal="center"/>
      <protection locked="0"/>
    </xf>
    <xf numFmtId="38" fontId="13" fillId="6" borderId="50" xfId="0" applyNumberFormat="1" applyFont="1" applyFill="1" applyBorder="1" applyAlignment="1" applyProtection="1">
      <alignment horizontal="center"/>
      <protection locked="0"/>
    </xf>
    <xf numFmtId="38" fontId="13" fillId="6" borderId="51" xfId="0" applyNumberFormat="1" applyFont="1" applyFill="1" applyBorder="1" applyAlignment="1" applyProtection="1">
      <alignment horizontal="center" vertical="center"/>
    </xf>
    <xf numFmtId="38" fontId="5" fillId="6" borderId="52" xfId="0" applyNumberFormat="1" applyFont="1" applyFill="1" applyBorder="1" applyAlignment="1" applyProtection="1">
      <alignment horizontal="center"/>
    </xf>
    <xf numFmtId="38" fontId="13" fillId="6" borderId="51" xfId="0" applyNumberFormat="1" applyFont="1" applyFill="1" applyBorder="1" applyAlignment="1" applyProtection="1">
      <alignment horizontal="center"/>
    </xf>
    <xf numFmtId="38" fontId="13" fillId="6" borderId="53" xfId="0" applyNumberFormat="1" applyFont="1" applyFill="1" applyBorder="1" applyAlignment="1" applyProtection="1">
      <alignment horizontal="center"/>
      <protection locked="0"/>
    </xf>
    <xf numFmtId="38" fontId="3" fillId="0" borderId="54" xfId="0" applyNumberFormat="1" applyFont="1" applyFill="1" applyBorder="1" applyAlignment="1" applyProtection="1">
      <alignment horizontal="center"/>
      <protection locked="0"/>
    </xf>
    <xf numFmtId="38" fontId="35" fillId="6" borderId="39" xfId="0" applyNumberFormat="1" applyFont="1" applyFill="1" applyBorder="1" applyAlignment="1" applyProtection="1">
      <alignment horizontal="center"/>
      <protection locked="0"/>
    </xf>
    <xf numFmtId="38" fontId="13" fillId="6" borderId="39" xfId="0" applyNumberFormat="1" applyFont="1" applyFill="1" applyBorder="1" applyAlignment="1" applyProtection="1">
      <alignment horizontal="center"/>
      <protection locked="0"/>
    </xf>
    <xf numFmtId="38" fontId="13" fillId="6" borderId="55" xfId="0" applyNumberFormat="1" applyFont="1" applyFill="1" applyBorder="1" applyAlignment="1" applyProtection="1">
      <alignment horizontal="center"/>
      <protection locked="0"/>
    </xf>
    <xf numFmtId="38" fontId="13" fillId="6" borderId="56" xfId="0" applyNumberFormat="1" applyFont="1" applyFill="1" applyBorder="1" applyAlignment="1" applyProtection="1">
      <alignment horizontal="center" vertical="center"/>
    </xf>
    <xf numFmtId="38" fontId="5" fillId="7" borderId="25" xfId="0" applyNumberFormat="1" applyFont="1" applyFill="1" applyBorder="1" applyAlignment="1" applyProtection="1">
      <alignment horizontal="center"/>
    </xf>
    <xf numFmtId="38" fontId="5" fillId="6" borderId="37" xfId="0" applyNumberFormat="1" applyFont="1" applyFill="1" applyBorder="1" applyAlignment="1" applyProtection="1">
      <alignment horizontal="center"/>
    </xf>
    <xf numFmtId="38" fontId="3" fillId="0" borderId="58" xfId="0" applyNumberFormat="1" applyFont="1" applyFill="1" applyBorder="1" applyAlignment="1" applyProtection="1">
      <alignment horizontal="center"/>
      <protection locked="0"/>
    </xf>
    <xf numFmtId="38" fontId="13" fillId="6" borderId="56" xfId="0" applyNumberFormat="1" applyFont="1" applyFill="1" applyBorder="1" applyAlignment="1" applyProtection="1">
      <alignment horizontal="center"/>
    </xf>
    <xf numFmtId="38" fontId="3" fillId="0" borderId="59" xfId="0" applyNumberFormat="1" applyFont="1" applyFill="1" applyBorder="1" applyAlignment="1" applyProtection="1">
      <alignment horizontal="center"/>
    </xf>
    <xf numFmtId="38" fontId="36" fillId="0" borderId="58" xfId="0" applyNumberFormat="1" applyFont="1" applyBorder="1" applyAlignment="1" applyProtection="1">
      <alignment horizontal="center"/>
      <protection locked="0"/>
    </xf>
    <xf numFmtId="38" fontId="3" fillId="0" borderId="58" xfId="0" applyNumberFormat="1" applyFont="1" applyBorder="1" applyAlignment="1" applyProtection="1">
      <alignment horizontal="center"/>
      <protection locked="0"/>
    </xf>
    <xf numFmtId="38" fontId="3" fillId="0" borderId="33" xfId="0" applyNumberFormat="1" applyFont="1" applyBorder="1" applyAlignment="1" applyProtection="1">
      <alignment horizontal="center"/>
      <protection locked="0"/>
    </xf>
    <xf numFmtId="38" fontId="4" fillId="0" borderId="27" xfId="0" applyNumberFormat="1" applyFont="1" applyBorder="1" applyAlignment="1" applyProtection="1">
      <alignment horizontal="center"/>
    </xf>
    <xf numFmtId="38" fontId="4" fillId="0" borderId="37" xfId="0" applyNumberFormat="1" applyFont="1" applyBorder="1" applyAlignment="1" applyProtection="1">
      <alignment horizontal="center"/>
    </xf>
    <xf numFmtId="38" fontId="3" fillId="0" borderId="57" xfId="0" applyNumberFormat="1" applyFont="1" applyFill="1" applyBorder="1" applyAlignment="1" applyProtection="1">
      <alignment horizontal="center" vertical="center"/>
    </xf>
    <xf numFmtId="38" fontId="3" fillId="0" borderId="47" xfId="0" applyNumberFormat="1" applyFont="1" applyFill="1" applyBorder="1" applyAlignment="1" applyProtection="1">
      <alignment horizontal="center" vertical="center"/>
    </xf>
    <xf numFmtId="38" fontId="3" fillId="0" borderId="60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Protection="1"/>
    <xf numFmtId="0" fontId="9" fillId="0" borderId="61" xfId="0" applyFont="1" applyBorder="1" applyProtection="1"/>
    <xf numFmtId="38" fontId="37" fillId="6" borderId="62" xfId="0" applyNumberFormat="1" applyFont="1" applyFill="1" applyBorder="1" applyAlignment="1" applyProtection="1">
      <alignment horizontal="center"/>
      <protection locked="0"/>
    </xf>
    <xf numFmtId="38" fontId="15" fillId="0" borderId="62" xfId="0" applyNumberFormat="1" applyFont="1" applyBorder="1" applyAlignment="1" applyProtection="1">
      <alignment horizontal="center"/>
      <protection locked="0"/>
    </xf>
    <xf numFmtId="38" fontId="15" fillId="0" borderId="41" xfId="0" applyNumberFormat="1" applyFont="1" applyBorder="1" applyAlignment="1" applyProtection="1">
      <alignment horizontal="center"/>
      <protection locked="0"/>
    </xf>
    <xf numFmtId="38" fontId="13" fillId="6" borderId="63" xfId="0" applyNumberFormat="1" applyFont="1" applyFill="1" applyBorder="1" applyAlignment="1" applyProtection="1">
      <alignment horizontal="center"/>
    </xf>
    <xf numFmtId="38" fontId="13" fillId="7" borderId="63" xfId="0" applyNumberFormat="1" applyFont="1" applyFill="1" applyBorder="1" applyAlignment="1" applyProtection="1">
      <alignment horizontal="center"/>
    </xf>
    <xf numFmtId="38" fontId="3" fillId="0" borderId="63" xfId="0" applyNumberFormat="1" applyFont="1" applyFill="1" applyBorder="1" applyAlignment="1" applyProtection="1">
      <alignment horizontal="center"/>
    </xf>
    <xf numFmtId="38" fontId="15" fillId="0" borderId="64" xfId="0" applyNumberFormat="1" applyFont="1" applyFill="1" applyBorder="1" applyAlignment="1" applyProtection="1">
      <alignment horizontal="center"/>
      <protection locked="0"/>
    </xf>
    <xf numFmtId="38" fontId="37" fillId="6" borderId="39" xfId="0" applyNumberFormat="1" applyFont="1" applyFill="1" applyBorder="1" applyAlignment="1" applyProtection="1">
      <alignment horizontal="center"/>
      <protection locked="0"/>
    </xf>
    <xf numFmtId="38" fontId="37" fillId="7" borderId="0" xfId="0" applyNumberFormat="1" applyFont="1" applyFill="1" applyBorder="1" applyAlignment="1" applyProtection="1">
      <alignment horizontal="center"/>
    </xf>
    <xf numFmtId="0" fontId="38" fillId="7" borderId="0" xfId="0" applyFont="1" applyFill="1" applyBorder="1" applyAlignment="1" applyProtection="1">
      <alignment horizontal="center"/>
    </xf>
    <xf numFmtId="38" fontId="39" fillId="6" borderId="6" xfId="0" applyNumberFormat="1" applyFont="1" applyFill="1" applyBorder="1" applyAlignment="1" applyProtection="1">
      <alignment horizontal="center"/>
      <protection locked="0"/>
    </xf>
    <xf numFmtId="38" fontId="40" fillId="0" borderId="6" xfId="0" applyNumberFormat="1" applyFont="1" applyBorder="1" applyAlignment="1" applyProtection="1">
      <alignment horizontal="center"/>
      <protection locked="0"/>
    </xf>
    <xf numFmtId="38" fontId="40" fillId="0" borderId="40" xfId="0" applyNumberFormat="1" applyFont="1" applyBorder="1" applyAlignment="1" applyProtection="1">
      <alignment horizontal="center"/>
      <protection locked="0"/>
    </xf>
    <xf numFmtId="38" fontId="39" fillId="6" borderId="25" xfId="0" applyNumberFormat="1" applyFont="1" applyFill="1" applyBorder="1" applyAlignment="1" applyProtection="1">
      <alignment horizontal="center"/>
    </xf>
    <xf numFmtId="38" fontId="15" fillId="0" borderId="0" xfId="0" applyNumberFormat="1" applyFont="1" applyBorder="1" applyAlignment="1" applyProtection="1">
      <alignment horizontal="center"/>
    </xf>
    <xf numFmtId="38" fontId="15" fillId="0" borderId="15" xfId="0" applyNumberFormat="1" applyFont="1" applyBorder="1" applyAlignment="1" applyProtection="1">
      <alignment horizontal="center"/>
    </xf>
    <xf numFmtId="38" fontId="39" fillId="7" borderId="0" xfId="0" applyNumberFormat="1" applyFont="1" applyFill="1" applyBorder="1" applyAlignment="1" applyProtection="1">
      <alignment horizontal="center"/>
    </xf>
    <xf numFmtId="0" fontId="41" fillId="7" borderId="0" xfId="0" applyFont="1" applyFill="1" applyBorder="1" applyAlignment="1" applyProtection="1">
      <alignment horizontal="center"/>
    </xf>
    <xf numFmtId="38" fontId="37" fillId="6" borderId="49" xfId="0" applyNumberFormat="1" applyFont="1" applyFill="1" applyBorder="1" applyAlignment="1" applyProtection="1">
      <alignment horizontal="center"/>
    </xf>
    <xf numFmtId="38" fontId="37" fillId="7" borderId="49" xfId="0" applyNumberFormat="1" applyFont="1" applyFill="1" applyBorder="1" applyAlignment="1" applyProtection="1">
      <alignment horizontal="center"/>
    </xf>
    <xf numFmtId="38" fontId="15" fillId="0" borderId="49" xfId="0" applyNumberFormat="1" applyFont="1" applyFill="1" applyBorder="1" applyAlignment="1" applyProtection="1">
      <alignment horizontal="center"/>
    </xf>
    <xf numFmtId="38" fontId="39" fillId="7" borderId="49" xfId="0" applyNumberFormat="1" applyFont="1" applyFill="1" applyBorder="1" applyAlignment="1" applyProtection="1">
      <alignment horizontal="center"/>
    </xf>
    <xf numFmtId="38" fontId="39" fillId="6" borderId="5" xfId="0" applyNumberFormat="1" applyFont="1" applyFill="1" applyBorder="1" applyAlignment="1" applyProtection="1">
      <alignment horizontal="center"/>
    </xf>
    <xf numFmtId="38" fontId="15" fillId="0" borderId="5" xfId="0" applyNumberFormat="1" applyFont="1" applyBorder="1" applyAlignment="1" applyProtection="1">
      <alignment horizontal="center"/>
    </xf>
    <xf numFmtId="38" fontId="39" fillId="6" borderId="3" xfId="0" applyNumberFormat="1" applyFont="1" applyFill="1" applyBorder="1" applyAlignment="1" applyProtection="1">
      <alignment horizontal="center"/>
    </xf>
    <xf numFmtId="38" fontId="15" fillId="0" borderId="3" xfId="0" applyNumberFormat="1" applyFont="1" applyBorder="1" applyAlignment="1" applyProtection="1">
      <alignment horizontal="center"/>
    </xf>
    <xf numFmtId="38" fontId="39" fillId="6" borderId="4" xfId="0" applyNumberFormat="1" applyFont="1" applyFill="1" applyBorder="1" applyAlignment="1" applyProtection="1">
      <alignment horizontal="center"/>
    </xf>
    <xf numFmtId="38" fontId="15" fillId="0" borderId="4" xfId="0" applyNumberFormat="1" applyFont="1" applyBorder="1" applyAlignment="1" applyProtection="1">
      <alignment horizontal="center"/>
    </xf>
    <xf numFmtId="38" fontId="39" fillId="3" borderId="5" xfId="0" applyNumberFormat="1" applyFont="1" applyFill="1" applyBorder="1" applyAlignment="1" applyProtection="1">
      <alignment horizontal="center"/>
      <protection locked="0"/>
    </xf>
    <xf numFmtId="38" fontId="39" fillId="6" borderId="20" xfId="0" applyNumberFormat="1" applyFont="1" applyFill="1" applyBorder="1" applyAlignment="1" applyProtection="1">
      <alignment horizontal="center"/>
    </xf>
    <xf numFmtId="38" fontId="37" fillId="7" borderId="19" xfId="0" applyNumberFormat="1" applyFont="1" applyFill="1" applyBorder="1" applyAlignment="1" applyProtection="1">
      <alignment horizontal="center"/>
    </xf>
    <xf numFmtId="38" fontId="15" fillId="0" borderId="20" xfId="0" applyNumberFormat="1" applyFont="1" applyBorder="1" applyAlignment="1" applyProtection="1">
      <alignment horizontal="center"/>
    </xf>
    <xf numFmtId="0" fontId="38" fillId="7" borderId="19" xfId="0" applyFont="1" applyFill="1" applyBorder="1" applyAlignment="1" applyProtection="1">
      <alignment horizontal="center"/>
    </xf>
    <xf numFmtId="0" fontId="22" fillId="0" borderId="65" xfId="0" applyFont="1" applyBorder="1" applyAlignment="1" applyProtection="1">
      <alignment horizontal="center"/>
    </xf>
    <xf numFmtId="0" fontId="23" fillId="0" borderId="27" xfId="0" applyFont="1" applyBorder="1" applyAlignment="1" applyProtection="1">
      <alignment horizontal="center"/>
    </xf>
    <xf numFmtId="0" fontId="22" fillId="6" borderId="14" xfId="0" applyFont="1" applyFill="1" applyBorder="1" applyAlignment="1" applyProtection="1">
      <alignment horizontal="center"/>
    </xf>
    <xf numFmtId="41" fontId="47" fillId="7" borderId="0" xfId="0" applyNumberFormat="1" applyFont="1" applyFill="1" applyBorder="1" applyAlignment="1" applyProtection="1">
      <alignment horizontal="center"/>
    </xf>
    <xf numFmtId="41" fontId="50" fillId="7" borderId="0" xfId="0" applyNumberFormat="1" applyFont="1" applyFill="1" applyBorder="1" applyAlignment="1" applyProtection="1">
      <alignment horizontal="center"/>
    </xf>
    <xf numFmtId="0" fontId="9" fillId="7" borderId="67" xfId="0" applyFont="1" applyFill="1" applyBorder="1" applyAlignment="1" applyProtection="1">
      <alignment horizontal="right"/>
    </xf>
    <xf numFmtId="0" fontId="11" fillId="7" borderId="19" xfId="0" applyFont="1" applyFill="1" applyBorder="1" applyAlignment="1" applyProtection="1">
      <alignment horizontal="centerContinuous"/>
    </xf>
    <xf numFmtId="0" fontId="22" fillId="6" borderId="19" xfId="0" applyFont="1" applyFill="1" applyBorder="1" applyAlignment="1" applyProtection="1">
      <alignment horizontal="center"/>
    </xf>
    <xf numFmtId="0" fontId="22" fillId="7" borderId="19" xfId="0" applyFont="1" applyFill="1" applyBorder="1" applyAlignment="1" applyProtection="1"/>
    <xf numFmtId="0" fontId="9" fillId="7" borderId="70" xfId="0" applyFont="1" applyFill="1" applyBorder="1" applyAlignment="1" applyProtection="1">
      <alignment horizontal="right"/>
    </xf>
    <xf numFmtId="41" fontId="43" fillId="7" borderId="71" xfId="0" applyNumberFormat="1" applyFont="1" applyFill="1" applyBorder="1" applyAlignment="1" applyProtection="1">
      <alignment horizontal="center"/>
    </xf>
    <xf numFmtId="41" fontId="44" fillId="0" borderId="71" xfId="0" applyNumberFormat="1" applyFont="1" applyFill="1" applyBorder="1" applyAlignment="1" applyProtection="1">
      <alignment horizontal="center"/>
    </xf>
    <xf numFmtId="41" fontId="47" fillId="7" borderId="72" xfId="0" applyNumberFormat="1" applyFont="1" applyFill="1" applyBorder="1" applyAlignment="1" applyProtection="1">
      <alignment horizontal="center"/>
    </xf>
    <xf numFmtId="41" fontId="47" fillId="7" borderId="67" xfId="0" applyNumberFormat="1" applyFont="1" applyFill="1" applyBorder="1" applyAlignment="1" applyProtection="1">
      <alignment horizontal="center"/>
    </xf>
    <xf numFmtId="0" fontId="9" fillId="7" borderId="75" xfId="0" applyFont="1" applyFill="1" applyBorder="1" applyAlignment="1" applyProtection="1">
      <alignment horizontal="right"/>
    </xf>
    <xf numFmtId="41" fontId="43" fillId="7" borderId="75" xfId="0" applyNumberFormat="1" applyFont="1" applyFill="1" applyBorder="1" applyAlignment="1" applyProtection="1">
      <alignment horizontal="center"/>
    </xf>
    <xf numFmtId="41" fontId="44" fillId="0" borderId="75" xfId="0" applyNumberFormat="1" applyFont="1" applyFill="1" applyBorder="1" applyAlignment="1" applyProtection="1">
      <alignment horizontal="center"/>
    </xf>
    <xf numFmtId="41" fontId="51" fillId="6" borderId="76" xfId="0" applyNumberFormat="1" applyFont="1" applyFill="1" applyBorder="1" applyAlignment="1" applyProtection="1">
      <alignment horizontal="center"/>
    </xf>
    <xf numFmtId="0" fontId="31" fillId="4" borderId="6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left" vertical="center"/>
    </xf>
    <xf numFmtId="0" fontId="32" fillId="4" borderId="6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0" fillId="6" borderId="6" xfId="0" applyFill="1" applyBorder="1"/>
    <xf numFmtId="0" fontId="49" fillId="6" borderId="6" xfId="0" applyFont="1" applyFill="1" applyBorder="1"/>
    <xf numFmtId="0" fontId="49" fillId="0" borderId="6" xfId="0" applyFont="1" applyBorder="1"/>
    <xf numFmtId="0" fontId="0" fillId="0" borderId="6" xfId="0" applyBorder="1"/>
    <xf numFmtId="0" fontId="2" fillId="6" borderId="6" xfId="0" applyFont="1" applyFill="1" applyBorder="1"/>
    <xf numFmtId="167" fontId="2" fillId="7" borderId="6" xfId="0" applyNumberFormat="1" applyFont="1" applyFill="1" applyBorder="1"/>
    <xf numFmtId="0" fontId="54" fillId="7" borderId="6" xfId="0" applyFont="1" applyFill="1" applyBorder="1" applyAlignment="1">
      <alignment horizontal="left" vertical="center" readingOrder="1"/>
    </xf>
    <xf numFmtId="0" fontId="49" fillId="7" borderId="6" xfId="0" applyFont="1" applyFill="1" applyBorder="1"/>
    <xf numFmtId="0" fontId="2" fillId="7" borderId="6" xfId="0" applyFont="1" applyFill="1" applyBorder="1"/>
    <xf numFmtId="0" fontId="38" fillId="6" borderId="6" xfId="0" applyFont="1" applyFill="1" applyBorder="1"/>
    <xf numFmtId="167" fontId="0" fillId="7" borderId="6" xfId="0" applyNumberFormat="1" applyFill="1" applyBorder="1"/>
    <xf numFmtId="0" fontId="0" fillId="7" borderId="6" xfId="0" applyFill="1" applyBorder="1"/>
    <xf numFmtId="167" fontId="0" fillId="3" borderId="6" xfId="0" applyNumberFormat="1" applyFill="1" applyBorder="1"/>
    <xf numFmtId="0" fontId="0" fillId="3" borderId="6" xfId="0" applyFill="1" applyBorder="1"/>
    <xf numFmtId="167" fontId="6" fillId="6" borderId="6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10" fillId="6" borderId="6" xfId="0" applyFont="1" applyFill="1" applyBorder="1"/>
    <xf numFmtId="0" fontId="53" fillId="6" borderId="6" xfId="0" applyFont="1" applyFill="1" applyBorder="1" applyAlignment="1">
      <alignment horizontal="left" vertical="center" readingOrder="1"/>
    </xf>
    <xf numFmtId="0" fontId="15" fillId="0" borderId="0" xfId="0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55" fillId="0" borderId="0" xfId="0" applyFont="1" applyBorder="1" applyProtection="1"/>
    <xf numFmtId="0" fontId="15" fillId="0" borderId="0" xfId="0" applyFont="1" applyBorder="1" applyAlignment="1" applyProtection="1">
      <alignment horizontal="centerContinuous"/>
    </xf>
    <xf numFmtId="0" fontId="55" fillId="0" borderId="0" xfId="0" applyFont="1" applyBorder="1" applyAlignment="1" applyProtection="1">
      <alignment horizontal="right"/>
    </xf>
    <xf numFmtId="0" fontId="0" fillId="7" borderId="19" xfId="0" applyFill="1" applyBorder="1" applyProtection="1"/>
    <xf numFmtId="167" fontId="10" fillId="11" borderId="6" xfId="0" applyNumberFormat="1" applyFont="1" applyFill="1" applyBorder="1"/>
    <xf numFmtId="0" fontId="10" fillId="0" borderId="6" xfId="0" applyFont="1" applyBorder="1"/>
    <xf numFmtId="167" fontId="10" fillId="7" borderId="6" xfId="0" applyNumberFormat="1" applyFont="1" applyFill="1" applyBorder="1"/>
    <xf numFmtId="0" fontId="56" fillId="7" borderId="6" xfId="0" applyFont="1" applyFill="1" applyBorder="1" applyAlignment="1">
      <alignment horizontal="left" vertical="center" readingOrder="1"/>
    </xf>
    <xf numFmtId="0" fontId="10" fillId="7" borderId="6" xfId="0" applyFont="1" applyFill="1" applyBorder="1"/>
    <xf numFmtId="167" fontId="10" fillId="6" borderId="6" xfId="0" applyNumberFormat="1" applyFont="1" applyFill="1" applyBorder="1"/>
    <xf numFmtId="0" fontId="10" fillId="0" borderId="6" xfId="0" applyFont="1" applyFill="1" applyBorder="1"/>
    <xf numFmtId="167" fontId="10" fillId="3" borderId="6" xfId="0" applyNumberFormat="1" applyFont="1" applyFill="1" applyBorder="1"/>
    <xf numFmtId="0" fontId="10" fillId="3" borderId="6" xfId="0" applyFont="1" applyFill="1" applyBorder="1"/>
    <xf numFmtId="167" fontId="10" fillId="0" borderId="6" xfId="0" applyNumberFormat="1" applyFont="1" applyBorder="1"/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Continuous"/>
    </xf>
    <xf numFmtId="0" fontId="11" fillId="6" borderId="13" xfId="0" applyFont="1" applyFill="1" applyBorder="1" applyProtection="1"/>
    <xf numFmtId="0" fontId="11" fillId="6" borderId="18" xfId="0" applyFont="1" applyFill="1" applyBorder="1" applyProtection="1"/>
    <xf numFmtId="0" fontId="8" fillId="6" borderId="1" xfId="0" applyFont="1" applyFill="1" applyBorder="1" applyAlignment="1" applyProtection="1">
      <alignment horizontal="center"/>
    </xf>
    <xf numFmtId="0" fontId="8" fillId="6" borderId="34" xfId="0" applyFont="1" applyFill="1" applyBorder="1" applyAlignment="1" applyProtection="1">
      <alignment horizontal="center"/>
    </xf>
    <xf numFmtId="0" fontId="8" fillId="6" borderId="68" xfId="0" applyFont="1" applyFill="1" applyBorder="1" applyAlignment="1" applyProtection="1">
      <alignment horizontal="center"/>
    </xf>
    <xf numFmtId="0" fontId="22" fillId="6" borderId="15" xfId="0" applyFont="1" applyFill="1" applyBorder="1" applyAlignment="1" applyProtection="1">
      <alignment horizontal="center"/>
    </xf>
    <xf numFmtId="0" fontId="22" fillId="6" borderId="21" xfId="0" applyFont="1" applyFill="1" applyBorder="1" applyAlignment="1" applyProtection="1">
      <alignment horizontal="center"/>
    </xf>
    <xf numFmtId="41" fontId="44" fillId="6" borderId="78" xfId="0" applyNumberFormat="1" applyFont="1" applyFill="1" applyBorder="1" applyAlignment="1" applyProtection="1">
      <alignment horizontal="center"/>
    </xf>
    <xf numFmtId="42" fontId="48" fillId="3" borderId="6" xfId="0" applyNumberFormat="1" applyFont="1" applyFill="1" applyBorder="1" applyAlignment="1" applyProtection="1">
      <alignment horizontal="center"/>
      <protection locked="0"/>
    </xf>
    <xf numFmtId="42" fontId="48" fillId="3" borderId="42" xfId="0" applyNumberFormat="1" applyFont="1" applyFill="1" applyBorder="1" applyAlignment="1" applyProtection="1">
      <alignment horizontal="center"/>
      <protection locked="0"/>
    </xf>
    <xf numFmtId="42" fontId="48" fillId="3" borderId="73" xfId="0" applyNumberFormat="1" applyFont="1" applyFill="1" applyBorder="1" applyAlignment="1" applyProtection="1">
      <alignment horizontal="center"/>
      <protection locked="0"/>
    </xf>
    <xf numFmtId="41" fontId="51" fillId="0" borderId="20" xfId="0" applyNumberFormat="1" applyFont="1" applyFill="1" applyBorder="1" applyAlignment="1" applyProtection="1">
      <alignment horizontal="center"/>
    </xf>
    <xf numFmtId="0" fontId="53" fillId="0" borderId="0" xfId="0" applyFont="1" applyAlignment="1">
      <alignment horizontal="left" vertical="center" readingOrder="1"/>
    </xf>
    <xf numFmtId="0" fontId="2" fillId="0" borderId="0" xfId="0" applyFont="1" applyProtection="1"/>
    <xf numFmtId="0" fontId="2" fillId="0" borderId="6" xfId="0" applyFont="1" applyFill="1" applyBorder="1" applyAlignment="1">
      <alignment vertical="center"/>
    </xf>
    <xf numFmtId="167" fontId="2" fillId="6" borderId="6" xfId="0" applyNumberFormat="1" applyFont="1" applyFill="1" applyBorder="1" applyAlignment="1">
      <alignment vertical="center"/>
    </xf>
    <xf numFmtId="167" fontId="6" fillId="6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1" fillId="0" borderId="0" xfId="0" applyFont="1"/>
    <xf numFmtId="0" fontId="10" fillId="0" borderId="0" xfId="0" applyFont="1"/>
    <xf numFmtId="0" fontId="10" fillId="0" borderId="0" xfId="0" applyFont="1" applyFill="1"/>
    <xf numFmtId="0" fontId="11" fillId="0" borderId="1" xfId="0" applyFont="1" applyBorder="1"/>
    <xf numFmtId="0" fontId="11" fillId="0" borderId="1" xfId="0" applyFont="1" applyFill="1" applyBorder="1"/>
    <xf numFmtId="0" fontId="11" fillId="0" borderId="1" xfId="0" applyFont="1" applyBorder="1" applyAlignment="1">
      <alignment horizontal="center"/>
    </xf>
    <xf numFmtId="0" fontId="10" fillId="0" borderId="0" xfId="0" applyFont="1" applyAlignment="1"/>
    <xf numFmtId="165" fontId="10" fillId="0" borderId="0" xfId="3" applyNumberFormat="1" applyFont="1"/>
    <xf numFmtId="166" fontId="10" fillId="0" borderId="0" xfId="1" applyNumberFormat="1" applyFont="1"/>
    <xf numFmtId="165" fontId="10" fillId="0" borderId="0" xfId="0" applyNumberFormat="1" applyFont="1"/>
    <xf numFmtId="0" fontId="10" fillId="6" borderId="0" xfId="0" applyFont="1" applyFill="1"/>
    <xf numFmtId="165" fontId="10" fillId="6" borderId="0" xfId="3" applyNumberFormat="1" applyFont="1" applyFill="1"/>
    <xf numFmtId="0" fontId="10" fillId="6" borderId="0" xfId="0" applyFont="1" applyFill="1" applyBorder="1"/>
    <xf numFmtId="0" fontId="10" fillId="0" borderId="0" xfId="0" applyFont="1" applyBorder="1"/>
    <xf numFmtId="165" fontId="10" fillId="0" borderId="0" xfId="3" applyNumberFormat="1" applyFont="1" applyFill="1"/>
    <xf numFmtId="0" fontId="10" fillId="0" borderId="0" xfId="0" applyFont="1" applyFill="1" applyBorder="1"/>
    <xf numFmtId="0" fontId="55" fillId="0" borderId="0" xfId="0" quotePrefix="1" applyFont="1" applyBorder="1" applyAlignment="1" applyProtection="1">
      <alignment horizontal="right"/>
    </xf>
    <xf numFmtId="0" fontId="3" fillId="6" borderId="2" xfId="0" applyFont="1" applyFill="1" applyBorder="1" applyAlignment="1" applyProtection="1">
      <alignment horizontal="left"/>
    </xf>
    <xf numFmtId="0" fontId="53" fillId="6" borderId="11" xfId="0" applyFont="1" applyFill="1" applyBorder="1" applyAlignment="1">
      <alignment horizontal="left" vertical="center" readingOrder="1"/>
    </xf>
    <xf numFmtId="0" fontId="53" fillId="6" borderId="2" xfId="0" applyFont="1" applyFill="1" applyBorder="1" applyAlignment="1">
      <alignment horizontal="left" vertical="center" readingOrder="1"/>
    </xf>
    <xf numFmtId="0" fontId="53" fillId="6" borderId="12" xfId="0" applyFont="1" applyFill="1" applyBorder="1" applyAlignment="1">
      <alignment horizontal="left" vertical="center" readingOrder="1"/>
    </xf>
    <xf numFmtId="0" fontId="53" fillId="6" borderId="11" xfId="0" quotePrefix="1" applyFont="1" applyFill="1" applyBorder="1" applyAlignment="1">
      <alignment horizontal="left" vertical="center" wrapText="1" readingOrder="1"/>
    </xf>
    <xf numFmtId="0" fontId="53" fillId="6" borderId="2" xfId="0" quotePrefix="1" applyFont="1" applyFill="1" applyBorder="1" applyAlignment="1">
      <alignment horizontal="left" vertical="center" wrapText="1" readingOrder="1"/>
    </xf>
    <xf numFmtId="0" fontId="53" fillId="6" borderId="12" xfId="0" quotePrefix="1" applyFont="1" applyFill="1" applyBorder="1" applyAlignment="1">
      <alignment horizontal="left" vertical="center" wrapText="1" readingOrder="1"/>
    </xf>
    <xf numFmtId="0" fontId="53" fillId="6" borderId="11" xfId="0" quotePrefix="1" applyFont="1" applyFill="1" applyBorder="1" applyAlignment="1">
      <alignment horizontal="left" vertical="center" readingOrder="1"/>
    </xf>
    <xf numFmtId="0" fontId="53" fillId="6" borderId="2" xfId="0" quotePrefix="1" applyFont="1" applyFill="1" applyBorder="1" applyAlignment="1">
      <alignment horizontal="left" vertical="center" readingOrder="1"/>
    </xf>
    <xf numFmtId="0" fontId="53" fillId="6" borderId="12" xfId="0" quotePrefix="1" applyFont="1" applyFill="1" applyBorder="1" applyAlignment="1">
      <alignment horizontal="left" vertical="center" readingOrder="1"/>
    </xf>
    <xf numFmtId="0" fontId="3" fillId="6" borderId="18" xfId="0" applyFont="1" applyFill="1" applyBorder="1" applyAlignment="1" applyProtection="1">
      <alignment horizontal="right"/>
    </xf>
    <xf numFmtId="0" fontId="3" fillId="6" borderId="19" xfId="0" applyFont="1" applyFill="1" applyBorder="1" applyAlignment="1" applyProtection="1">
      <alignment horizontal="right"/>
    </xf>
    <xf numFmtId="0" fontId="15" fillId="6" borderId="69" xfId="0" applyFont="1" applyFill="1" applyBorder="1" applyAlignment="1" applyProtection="1">
      <alignment horizontal="right" vertical="center"/>
    </xf>
    <xf numFmtId="0" fontId="15" fillId="6" borderId="70" xfId="0" applyFont="1" applyFill="1" applyBorder="1" applyAlignment="1" applyProtection="1">
      <alignment horizontal="right" vertical="center"/>
    </xf>
    <xf numFmtId="0" fontId="3" fillId="6" borderId="74" xfId="0" applyFont="1" applyFill="1" applyBorder="1" applyAlignment="1" applyProtection="1">
      <alignment horizontal="right" vertical="center"/>
    </xf>
    <xf numFmtId="0" fontId="3" fillId="6" borderId="75" xfId="0" applyFont="1" applyFill="1" applyBorder="1" applyAlignment="1" applyProtection="1">
      <alignment horizontal="right" vertical="center"/>
    </xf>
    <xf numFmtId="0" fontId="3" fillId="6" borderId="2" xfId="0" applyFont="1" applyFill="1" applyBorder="1" applyAlignment="1" applyProtection="1">
      <alignment horizontal="left"/>
    </xf>
    <xf numFmtId="0" fontId="3" fillId="6" borderId="34" xfId="0" applyFont="1" applyFill="1" applyBorder="1" applyAlignment="1" applyProtection="1">
      <alignment horizontal="left"/>
    </xf>
    <xf numFmtId="0" fontId="15" fillId="6" borderId="66" xfId="0" applyFont="1" applyFill="1" applyBorder="1" applyAlignment="1" applyProtection="1">
      <alignment horizontal="center" vertical="top" textRotation="255" wrapText="1"/>
    </xf>
    <xf numFmtId="0" fontId="3" fillId="2" borderId="0" xfId="0" applyFont="1" applyFill="1" applyBorder="1" applyAlignment="1" applyProtection="1">
      <alignment horizontal="center" wrapText="1"/>
      <protection locked="0"/>
    </xf>
    <xf numFmtId="42" fontId="15" fillId="0" borderId="0" xfId="0" applyNumberFormat="1" applyFont="1" applyFill="1" applyBorder="1" applyAlignment="1" applyProtection="1">
      <alignment horizontal="center" wrapText="1"/>
      <protection locked="0"/>
    </xf>
    <xf numFmtId="0" fontId="42" fillId="6" borderId="14" xfId="0" applyFont="1" applyFill="1" applyBorder="1" applyAlignment="1" applyProtection="1">
      <alignment horizontal="center" wrapText="1"/>
    </xf>
    <xf numFmtId="0" fontId="42" fillId="6" borderId="19" xfId="0" applyFont="1" applyFill="1" applyBorder="1" applyAlignment="1" applyProtection="1">
      <alignment horizontal="center" wrapText="1"/>
    </xf>
    <xf numFmtId="0" fontId="42" fillId="6" borderId="14" xfId="0" applyFont="1" applyFill="1" applyBorder="1" applyAlignment="1" applyProtection="1">
      <alignment horizontal="left"/>
    </xf>
    <xf numFmtId="0" fontId="42" fillId="6" borderId="19" xfId="0" applyFont="1" applyFill="1" applyBorder="1" applyAlignment="1" applyProtection="1">
      <alignment horizontal="left"/>
    </xf>
    <xf numFmtId="41" fontId="48" fillId="6" borderId="79" xfId="0" applyNumberFormat="1" applyFont="1" applyFill="1" applyBorder="1" applyAlignment="1" applyProtection="1">
      <alignment horizontal="center" vertical="center"/>
      <protection locked="0"/>
    </xf>
    <xf numFmtId="41" fontId="48" fillId="6" borderId="80" xfId="0" applyNumberFormat="1" applyFont="1" applyFill="1" applyBorder="1" applyAlignment="1" applyProtection="1">
      <alignment horizontal="center" vertical="center"/>
      <protection locked="0"/>
    </xf>
    <xf numFmtId="41" fontId="48" fillId="6" borderId="81" xfId="0" applyNumberFormat="1" applyFont="1" applyFill="1" applyBorder="1" applyAlignment="1" applyProtection="1">
      <alignment horizontal="center" vertical="center"/>
      <protection locked="0"/>
    </xf>
    <xf numFmtId="41" fontId="48" fillId="6" borderId="83" xfId="0" applyNumberFormat="1" applyFont="1" applyFill="1" applyBorder="1" applyAlignment="1" applyProtection="1">
      <alignment horizontal="center" vertical="center"/>
      <protection locked="0"/>
    </xf>
    <xf numFmtId="41" fontId="48" fillId="6" borderId="17" xfId="0" applyNumberFormat="1" applyFont="1" applyFill="1" applyBorder="1" applyAlignment="1" applyProtection="1">
      <alignment horizontal="center" vertical="center"/>
      <protection locked="0"/>
    </xf>
    <xf numFmtId="41" fontId="48" fillId="6" borderId="21" xfId="0" applyNumberFormat="1" applyFont="1" applyFill="1" applyBorder="1" applyAlignment="1" applyProtection="1">
      <alignment horizontal="center" vertical="center"/>
      <protection locked="0"/>
    </xf>
    <xf numFmtId="0" fontId="15" fillId="6" borderId="77" xfId="0" applyFont="1" applyFill="1" applyBorder="1" applyAlignment="1" applyProtection="1">
      <alignment horizontal="center" vertical="top" textRotation="255"/>
    </xf>
    <xf numFmtId="0" fontId="15" fillId="6" borderId="16" xfId="0" applyFont="1" applyFill="1" applyBorder="1" applyAlignment="1" applyProtection="1">
      <alignment horizontal="center" vertical="top" textRotation="255"/>
    </xf>
    <xf numFmtId="0" fontId="15" fillId="6" borderId="82" xfId="0" applyFont="1" applyFill="1" applyBorder="1" applyAlignment="1" applyProtection="1">
      <alignment horizontal="center" vertical="top" textRotation="255"/>
    </xf>
    <xf numFmtId="0" fontId="3" fillId="6" borderId="68" xfId="0" applyFont="1" applyFill="1" applyBorder="1" applyAlignment="1" applyProtection="1">
      <alignment horizontal="left"/>
    </xf>
    <xf numFmtId="0" fontId="34" fillId="0" borderId="14" xfId="0" applyFont="1" applyBorder="1" applyAlignment="1" applyProtection="1">
      <alignment horizontal="center" wrapText="1"/>
    </xf>
    <xf numFmtId="0" fontId="34" fillId="0" borderId="0" xfId="0" applyFont="1" applyBorder="1" applyAlignment="1" applyProtection="1">
      <alignment horizontal="center" wrapText="1"/>
    </xf>
    <xf numFmtId="0" fontId="34" fillId="0" borderId="14" xfId="0" applyFont="1" applyBorder="1" applyAlignment="1" applyProtection="1">
      <alignment horizontal="center"/>
    </xf>
    <xf numFmtId="0" fontId="34" fillId="0" borderId="0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12" fillId="0" borderId="45" xfId="0" applyFont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0" fontId="3" fillId="9" borderId="1" xfId="0" applyFont="1" applyFill="1" applyBorder="1" applyAlignment="1" applyProtection="1">
      <alignment horizontal="center"/>
    </xf>
    <xf numFmtId="0" fontId="15" fillId="10" borderId="35" xfId="0" applyFont="1" applyFill="1" applyBorder="1" applyAlignment="1" applyProtection="1">
      <alignment horizontal="left"/>
    </xf>
    <xf numFmtId="0" fontId="15" fillId="10" borderId="34" xfId="0" applyFont="1" applyFill="1" applyBorder="1" applyAlignment="1" applyProtection="1">
      <alignment horizontal="left"/>
    </xf>
    <xf numFmtId="0" fontId="15" fillId="10" borderId="33" xfId="0" applyFont="1" applyFill="1" applyBorder="1" applyAlignment="1" applyProtection="1">
      <alignment horizontal="left"/>
    </xf>
    <xf numFmtId="0" fontId="3" fillId="9" borderId="1" xfId="0" applyFont="1" applyFill="1" applyBorder="1" applyAlignment="1" applyProtection="1">
      <alignment horizontal="center" wrapText="1"/>
    </xf>
    <xf numFmtId="0" fontId="12" fillId="0" borderId="44" xfId="0" applyFont="1" applyBorder="1" applyAlignment="1" applyProtection="1">
      <alignment horizontal="right"/>
    </xf>
    <xf numFmtId="0" fontId="12" fillId="0" borderId="45" xfId="0" applyFont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19" fillId="4" borderId="11" xfId="0" applyFont="1" applyFill="1" applyBorder="1" applyAlignment="1">
      <alignment vertical="center"/>
    </xf>
    <xf numFmtId="0" fontId="19" fillId="4" borderId="12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/>
    </xf>
    <xf numFmtId="0" fontId="29" fillId="4" borderId="6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164" fontId="19" fillId="4" borderId="11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27" fillId="4" borderId="8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19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164" fontId="32" fillId="5" borderId="6" xfId="0" applyNumberFormat="1" applyFont="1" applyFill="1" applyBorder="1" applyAlignment="1">
      <alignment horizontal="left" vertical="center"/>
    </xf>
    <xf numFmtId="0" fontId="32" fillId="5" borderId="6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1" fillId="4" borderId="6" xfId="0" applyFont="1" applyFill="1" applyBorder="1" applyAlignment="1">
      <alignment horizontal="center" vertical="center"/>
    </xf>
    <xf numFmtId="164" fontId="32" fillId="4" borderId="6" xfId="0" applyNumberFormat="1" applyFont="1" applyFill="1" applyBorder="1" applyAlignment="1">
      <alignment horizontal="left" vertical="center"/>
    </xf>
    <xf numFmtId="0" fontId="32" fillId="4" borderId="6" xfId="0" applyFont="1" applyFill="1" applyBorder="1" applyAlignment="1">
      <alignment horizontal="left" vertical="center"/>
    </xf>
    <xf numFmtId="0" fontId="32" fillId="5" borderId="11" xfId="0" applyFont="1" applyFill="1" applyBorder="1" applyAlignment="1">
      <alignment horizontal="left" vertical="center"/>
    </xf>
    <xf numFmtId="0" fontId="32" fillId="5" borderId="2" xfId="0" applyFont="1" applyFill="1" applyBorder="1" applyAlignment="1">
      <alignment horizontal="left" vertical="center"/>
    </xf>
    <xf numFmtId="0" fontId="32" fillId="5" borderId="12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left" vertical="center"/>
    </xf>
  </cellXfs>
  <cellStyles count="4">
    <cellStyle name="Comma" xfId="1" builtinId="3"/>
    <cellStyle name="Comma 2" xfId="2"/>
    <cellStyle name="Currency" xfId="3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20"/>
  <sheetViews>
    <sheetView tabSelected="1" workbookViewId="0">
      <selection activeCell="I10" sqref="I10"/>
    </sheetView>
  </sheetViews>
  <sheetFormatPr defaultColWidth="9.1796875" defaultRowHeight="15.5" x14ac:dyDescent="0.35"/>
  <cols>
    <col min="1" max="1" width="3.1796875" style="256" customWidth="1"/>
    <col min="2" max="2" width="15.7265625" style="290" customWidth="1"/>
    <col min="3" max="3" width="2.26953125" style="266" customWidth="1"/>
    <col min="4" max="4" width="15.7265625" style="259" customWidth="1"/>
    <col min="5" max="5" width="30.7265625" style="259" customWidth="1"/>
    <col min="6" max="6" width="3.1796875" style="259" customWidth="1"/>
    <col min="7" max="7" width="15.7265625" style="259" customWidth="1"/>
    <col min="8" max="8" width="30.7265625" style="259" customWidth="1"/>
    <col min="9" max="16384" width="9.1796875" style="259"/>
  </cols>
  <sheetData>
    <row r="1" spans="1:54" ht="20.149999999999999" customHeight="1" x14ac:dyDescent="0.5">
      <c r="B1" s="281">
        <f>B3-B4+B5</f>
        <v>0</v>
      </c>
      <c r="D1" s="333" t="s">
        <v>295</v>
      </c>
      <c r="E1" s="334"/>
      <c r="F1" s="334"/>
      <c r="G1" s="334"/>
      <c r="H1" s="334"/>
      <c r="I1" s="334"/>
      <c r="J1" s="334"/>
      <c r="K1" s="334"/>
      <c r="L1" s="334"/>
      <c r="M1" s="335"/>
      <c r="N1" s="257"/>
      <c r="O1" s="257"/>
      <c r="P1" s="257"/>
      <c r="Q1" s="257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</row>
    <row r="2" spans="1:54" s="264" customFormat="1" ht="20.149999999999999" customHeight="1" x14ac:dyDescent="0.5">
      <c r="A2" s="260"/>
      <c r="B2" s="283"/>
      <c r="C2" s="261"/>
      <c r="D2" s="262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</row>
    <row r="3" spans="1:54" ht="20.149999999999999" customHeight="1" x14ac:dyDescent="0.5">
      <c r="B3" s="288">
        <v>0</v>
      </c>
      <c r="D3" s="333" t="s">
        <v>317</v>
      </c>
      <c r="E3" s="334"/>
      <c r="F3" s="334"/>
      <c r="G3" s="334"/>
      <c r="H3" s="334"/>
      <c r="I3" s="334"/>
      <c r="J3" s="334"/>
      <c r="K3" s="334"/>
      <c r="L3" s="334"/>
      <c r="M3" s="335"/>
      <c r="N3" s="265"/>
      <c r="O3" s="265"/>
      <c r="P3" s="265"/>
      <c r="Q3" s="265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</row>
    <row r="4" spans="1:54" ht="20.149999999999999" customHeight="1" x14ac:dyDescent="0.5">
      <c r="B4" s="286">
        <f>SUM(D8:D20)</f>
        <v>0</v>
      </c>
      <c r="D4" s="333" t="s">
        <v>316</v>
      </c>
      <c r="E4" s="334"/>
      <c r="F4" s="334"/>
      <c r="G4" s="334"/>
      <c r="H4" s="334"/>
      <c r="I4" s="334"/>
      <c r="J4" s="334"/>
      <c r="K4" s="334"/>
      <c r="L4" s="334"/>
      <c r="M4" s="335"/>
      <c r="N4" s="265"/>
      <c r="O4" s="265"/>
      <c r="P4" s="265"/>
      <c r="Q4" s="265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</row>
    <row r="5" spans="1:54" ht="20.149999999999999" customHeight="1" x14ac:dyDescent="0.5">
      <c r="B5" s="286">
        <f>SUM(G8:G20)</f>
        <v>0</v>
      </c>
      <c r="D5" s="273" t="s">
        <v>318</v>
      </c>
      <c r="E5" s="272"/>
      <c r="F5" s="272"/>
      <c r="G5" s="272"/>
      <c r="H5" s="272"/>
      <c r="I5" s="272"/>
      <c r="J5" s="272"/>
      <c r="K5" s="272"/>
      <c r="L5" s="272"/>
      <c r="M5" s="272"/>
      <c r="N5" s="265"/>
      <c r="O5" s="265"/>
      <c r="P5" s="265"/>
      <c r="Q5" s="265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</row>
    <row r="6" spans="1:54" s="267" customFormat="1" x14ac:dyDescent="0.35">
      <c r="A6" s="256"/>
      <c r="B6" s="283"/>
      <c r="C6" s="266"/>
    </row>
    <row r="7" spans="1:54" x14ac:dyDescent="0.35">
      <c r="B7" s="286"/>
      <c r="D7" s="270" t="s">
        <v>294</v>
      </c>
      <c r="E7" s="271" t="s">
        <v>1</v>
      </c>
      <c r="F7" s="267"/>
      <c r="G7" s="270" t="s">
        <v>296</v>
      </c>
      <c r="H7" s="271" t="s">
        <v>1</v>
      </c>
      <c r="I7" s="256"/>
      <c r="J7" s="256"/>
      <c r="K7" s="256"/>
      <c r="L7" s="256"/>
      <c r="M7" s="256"/>
      <c r="N7" s="256"/>
      <c r="O7" s="256"/>
      <c r="P7" s="256"/>
      <c r="Q7" s="256"/>
    </row>
    <row r="8" spans="1:54" x14ac:dyDescent="0.35">
      <c r="B8" s="286"/>
      <c r="D8" s="268"/>
      <c r="E8" s="269"/>
      <c r="F8" s="267"/>
      <c r="G8" s="268"/>
      <c r="H8" s="269"/>
      <c r="I8" s="256"/>
      <c r="J8" s="256"/>
      <c r="K8" s="256"/>
      <c r="L8" s="256"/>
      <c r="M8" s="256"/>
      <c r="N8" s="256"/>
      <c r="O8" s="256"/>
      <c r="P8" s="256"/>
      <c r="Q8" s="256"/>
    </row>
    <row r="9" spans="1:54" x14ac:dyDescent="0.35">
      <c r="B9" s="286"/>
      <c r="D9" s="268"/>
      <c r="E9" s="269"/>
      <c r="F9" s="267"/>
      <c r="G9" s="268"/>
      <c r="H9" s="269"/>
      <c r="I9" s="256"/>
      <c r="J9" s="256"/>
      <c r="K9" s="256"/>
      <c r="L9" s="256"/>
      <c r="M9" s="256"/>
      <c r="N9" s="256"/>
      <c r="O9" s="256"/>
      <c r="P9" s="256"/>
      <c r="Q9" s="256"/>
    </row>
    <row r="10" spans="1:54" x14ac:dyDescent="0.35">
      <c r="B10" s="286"/>
      <c r="D10" s="268"/>
      <c r="E10" s="269"/>
      <c r="F10" s="267"/>
      <c r="G10" s="268"/>
      <c r="H10" s="269"/>
      <c r="I10" s="256"/>
      <c r="J10" s="256"/>
      <c r="K10" s="256"/>
      <c r="L10" s="256"/>
      <c r="M10" s="256"/>
      <c r="N10" s="256"/>
      <c r="O10" s="256"/>
      <c r="P10" s="256"/>
      <c r="Q10" s="256"/>
    </row>
    <row r="11" spans="1:54" x14ac:dyDescent="0.35">
      <c r="B11" s="286"/>
      <c r="D11" s="268"/>
      <c r="E11" s="269"/>
      <c r="F11" s="267"/>
      <c r="G11" s="268"/>
      <c r="H11" s="269"/>
      <c r="I11" s="256"/>
      <c r="J11" s="256"/>
      <c r="K11" s="256"/>
      <c r="L11" s="256"/>
      <c r="M11" s="256"/>
      <c r="N11" s="256"/>
      <c r="O11" s="256"/>
      <c r="P11" s="256"/>
      <c r="Q11" s="256"/>
    </row>
    <row r="12" spans="1:54" x14ac:dyDescent="0.35">
      <c r="B12" s="286"/>
      <c r="D12" s="268"/>
      <c r="E12" s="269"/>
      <c r="F12" s="267"/>
      <c r="G12" s="268"/>
      <c r="H12" s="269"/>
      <c r="I12" s="256"/>
      <c r="J12" s="256"/>
      <c r="K12" s="256"/>
      <c r="L12" s="256"/>
      <c r="M12" s="256"/>
      <c r="N12" s="256"/>
      <c r="O12" s="256"/>
      <c r="P12" s="256"/>
      <c r="Q12" s="256"/>
    </row>
    <row r="13" spans="1:54" x14ac:dyDescent="0.35">
      <c r="B13" s="286"/>
      <c r="D13" s="268"/>
      <c r="E13" s="269"/>
      <c r="F13" s="267"/>
      <c r="G13" s="268"/>
      <c r="H13" s="269"/>
      <c r="I13" s="256"/>
      <c r="J13" s="256"/>
      <c r="K13" s="256"/>
      <c r="L13" s="256"/>
      <c r="M13" s="256"/>
      <c r="N13" s="256"/>
      <c r="O13" s="256"/>
      <c r="P13" s="256"/>
      <c r="Q13" s="256"/>
    </row>
    <row r="14" spans="1:54" x14ac:dyDescent="0.35">
      <c r="B14" s="286"/>
      <c r="D14" s="268"/>
      <c r="E14" s="269"/>
      <c r="F14" s="267"/>
      <c r="G14" s="268"/>
      <c r="H14" s="269"/>
      <c r="I14" s="256"/>
      <c r="J14" s="256"/>
      <c r="K14" s="256"/>
      <c r="L14" s="256"/>
      <c r="M14" s="256"/>
      <c r="N14" s="256"/>
      <c r="O14" s="256"/>
      <c r="P14" s="256"/>
      <c r="Q14" s="256"/>
    </row>
    <row r="15" spans="1:54" x14ac:dyDescent="0.35">
      <c r="B15" s="286"/>
      <c r="D15" s="268"/>
      <c r="E15" s="269"/>
      <c r="F15" s="267"/>
      <c r="G15" s="268"/>
      <c r="H15" s="269"/>
      <c r="I15" s="256"/>
      <c r="J15" s="256"/>
      <c r="K15" s="256"/>
      <c r="L15" s="256"/>
      <c r="M15" s="256"/>
      <c r="N15" s="256"/>
      <c r="O15" s="256"/>
      <c r="P15" s="256"/>
      <c r="Q15" s="256"/>
    </row>
    <row r="16" spans="1:54" x14ac:dyDescent="0.35">
      <c r="B16" s="286"/>
      <c r="D16" s="268"/>
      <c r="E16" s="269"/>
      <c r="F16" s="267"/>
      <c r="G16" s="268"/>
      <c r="H16" s="269"/>
      <c r="I16" s="256"/>
      <c r="J16" s="256"/>
      <c r="K16" s="256"/>
      <c r="L16" s="256"/>
      <c r="M16" s="256"/>
      <c r="N16" s="256"/>
      <c r="O16" s="256"/>
      <c r="P16" s="256"/>
      <c r="Q16" s="256"/>
    </row>
    <row r="17" spans="2:17" x14ac:dyDescent="0.35">
      <c r="B17" s="286"/>
      <c r="D17" s="268"/>
      <c r="E17" s="269"/>
      <c r="F17" s="267"/>
      <c r="G17" s="268"/>
      <c r="H17" s="269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2:17" x14ac:dyDescent="0.35">
      <c r="B18" s="286"/>
      <c r="D18" s="268"/>
      <c r="E18" s="269"/>
      <c r="F18" s="267"/>
      <c r="G18" s="268"/>
      <c r="H18" s="269"/>
      <c r="I18" s="256"/>
      <c r="J18" s="256"/>
      <c r="K18" s="256"/>
      <c r="L18" s="256"/>
      <c r="M18" s="256"/>
      <c r="N18" s="256"/>
      <c r="O18" s="256"/>
      <c r="P18" s="256"/>
      <c r="Q18" s="256"/>
    </row>
    <row r="19" spans="2:17" x14ac:dyDescent="0.35">
      <c r="B19" s="286"/>
      <c r="D19" s="268"/>
      <c r="E19" s="269"/>
      <c r="F19" s="267"/>
      <c r="G19" s="268"/>
      <c r="H19" s="269"/>
      <c r="I19" s="256"/>
      <c r="J19" s="256"/>
      <c r="K19" s="256"/>
      <c r="L19" s="256"/>
      <c r="M19" s="256"/>
      <c r="N19" s="256"/>
      <c r="O19" s="256"/>
      <c r="P19" s="256"/>
      <c r="Q19" s="256"/>
    </row>
    <row r="20" spans="2:17" x14ac:dyDescent="0.35">
      <c r="B20" s="286"/>
      <c r="D20" s="268"/>
      <c r="E20" s="269"/>
      <c r="F20" s="267"/>
      <c r="G20" s="268"/>
      <c r="H20" s="269"/>
      <c r="I20" s="256"/>
      <c r="J20" s="256"/>
      <c r="K20" s="256"/>
      <c r="L20" s="256"/>
      <c r="M20" s="256"/>
      <c r="N20" s="256"/>
      <c r="O20" s="256"/>
      <c r="P20" s="256"/>
      <c r="Q20" s="256"/>
    </row>
  </sheetData>
  <mergeCells count="3">
    <mergeCell ref="D1:M1"/>
    <mergeCell ref="D3:M3"/>
    <mergeCell ref="D4:M4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S20"/>
  <sheetViews>
    <sheetView workbookViewId="0">
      <selection activeCell="B1" sqref="B1"/>
    </sheetView>
  </sheetViews>
  <sheetFormatPr defaultColWidth="9.1796875" defaultRowHeight="15.5" x14ac:dyDescent="0.35"/>
  <cols>
    <col min="1" max="1" width="4.1796875" style="287" customWidth="1"/>
    <col min="2" max="2" width="15.7265625" style="290" customWidth="1"/>
    <col min="3" max="3" width="15.7265625" style="282" customWidth="1"/>
    <col min="4" max="4" width="30.7265625" style="282" customWidth="1"/>
    <col min="5" max="5" width="4.453125" style="282" customWidth="1"/>
    <col min="6" max="6" width="15.7265625" style="282" customWidth="1"/>
    <col min="7" max="7" width="30.7265625" style="282" customWidth="1"/>
    <col min="8" max="8" width="4.453125" style="282" customWidth="1"/>
    <col min="9" max="9" width="15.7265625" style="282" customWidth="1"/>
    <col min="10" max="10" width="30.81640625" style="282" customWidth="1"/>
    <col min="11" max="16384" width="9.1796875" style="282"/>
  </cols>
  <sheetData>
    <row r="1" spans="1:97" x14ac:dyDescent="0.35">
      <c r="B1" s="281">
        <f>B3+B4+B5</f>
        <v>0</v>
      </c>
      <c r="C1" s="333" t="s">
        <v>297</v>
      </c>
      <c r="D1" s="334"/>
      <c r="E1" s="334"/>
      <c r="F1" s="334"/>
      <c r="G1" s="334"/>
      <c r="H1" s="334"/>
      <c r="I1" s="334"/>
      <c r="J1" s="335"/>
      <c r="K1" s="272"/>
      <c r="L1" s="272"/>
      <c r="M1" s="272"/>
    </row>
    <row r="2" spans="1:97" s="285" customFormat="1" x14ac:dyDescent="0.35">
      <c r="A2" s="287"/>
      <c r="B2" s="283" t="s">
        <v>325</v>
      </c>
      <c r="C2" s="284"/>
    </row>
    <row r="3" spans="1:97" x14ac:dyDescent="0.35">
      <c r="B3" s="286">
        <f>SUM(C8:C20)</f>
        <v>0</v>
      </c>
      <c r="C3" s="336" t="s">
        <v>319</v>
      </c>
      <c r="D3" s="337"/>
      <c r="E3" s="337"/>
      <c r="F3" s="337"/>
      <c r="G3" s="337"/>
      <c r="H3" s="337"/>
      <c r="I3" s="337"/>
      <c r="J3" s="338"/>
      <c r="K3" s="272"/>
      <c r="L3" s="272"/>
      <c r="M3" s="272"/>
    </row>
    <row r="4" spans="1:97" x14ac:dyDescent="0.35">
      <c r="B4" s="286">
        <f>SUM(F8:F20)</f>
        <v>0</v>
      </c>
      <c r="C4" s="339" t="s">
        <v>320</v>
      </c>
      <c r="D4" s="340"/>
      <c r="E4" s="340"/>
      <c r="F4" s="340"/>
      <c r="G4" s="340"/>
      <c r="H4" s="340"/>
      <c r="I4" s="340"/>
      <c r="J4" s="341"/>
      <c r="K4" s="272"/>
      <c r="L4" s="272"/>
      <c r="M4" s="272"/>
    </row>
    <row r="5" spans="1:97" x14ac:dyDescent="0.35">
      <c r="B5" s="286">
        <f>SUM(I8:I20)</f>
        <v>0</v>
      </c>
      <c r="C5" s="336" t="s">
        <v>321</v>
      </c>
      <c r="D5" s="337"/>
      <c r="E5" s="337"/>
      <c r="F5" s="337"/>
      <c r="G5" s="337"/>
      <c r="H5" s="337"/>
      <c r="I5" s="337"/>
      <c r="J5" s="338"/>
      <c r="K5" s="272"/>
      <c r="L5" s="272"/>
      <c r="M5" s="272"/>
    </row>
    <row r="6" spans="1:97" x14ac:dyDescent="0.35">
      <c r="B6" s="283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</row>
    <row r="7" spans="1:97" s="314" customFormat="1" ht="44.25" customHeight="1" x14ac:dyDescent="0.25">
      <c r="A7" s="309"/>
      <c r="B7" s="310"/>
      <c r="C7" s="311" t="s">
        <v>322</v>
      </c>
      <c r="D7" s="312" t="s">
        <v>1</v>
      </c>
      <c r="E7" s="313"/>
      <c r="F7" s="311" t="s">
        <v>323</v>
      </c>
      <c r="G7" s="312" t="s">
        <v>1</v>
      </c>
      <c r="H7" s="313"/>
      <c r="I7" s="311" t="s">
        <v>324</v>
      </c>
      <c r="J7" s="312" t="s">
        <v>1</v>
      </c>
    </row>
    <row r="8" spans="1:97" x14ac:dyDescent="0.35">
      <c r="B8" s="286"/>
      <c r="C8" s="288"/>
      <c r="D8" s="289"/>
      <c r="E8" s="285"/>
      <c r="F8" s="288"/>
      <c r="G8" s="289"/>
      <c r="H8" s="285"/>
      <c r="I8" s="288"/>
      <c r="J8" s="289"/>
    </row>
    <row r="9" spans="1:97" x14ac:dyDescent="0.35">
      <c r="B9" s="286"/>
      <c r="C9" s="288"/>
      <c r="D9" s="289"/>
      <c r="E9" s="285"/>
      <c r="F9" s="288"/>
      <c r="G9" s="289"/>
      <c r="H9" s="285"/>
      <c r="I9" s="288"/>
      <c r="J9" s="289"/>
    </row>
    <row r="10" spans="1:97" x14ac:dyDescent="0.35">
      <c r="B10" s="286"/>
      <c r="C10" s="288"/>
      <c r="D10" s="289"/>
      <c r="E10" s="285"/>
      <c r="F10" s="288"/>
      <c r="G10" s="289"/>
      <c r="H10" s="285"/>
      <c r="I10" s="288"/>
      <c r="J10" s="289"/>
    </row>
    <row r="11" spans="1:97" s="285" customFormat="1" x14ac:dyDescent="0.35">
      <c r="A11" s="287"/>
      <c r="B11" s="286"/>
      <c r="C11" s="288"/>
      <c r="D11" s="289"/>
      <c r="F11" s="288"/>
      <c r="G11" s="289"/>
      <c r="I11" s="288"/>
      <c r="J11" s="289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</row>
    <row r="12" spans="1:97" x14ac:dyDescent="0.35">
      <c r="B12" s="286"/>
      <c r="C12" s="288"/>
      <c r="D12" s="289"/>
      <c r="E12" s="285"/>
      <c r="F12" s="288"/>
      <c r="G12" s="289"/>
      <c r="H12" s="285"/>
      <c r="I12" s="288"/>
      <c r="J12" s="289"/>
    </row>
    <row r="13" spans="1:97" x14ac:dyDescent="0.35">
      <c r="B13" s="286"/>
      <c r="C13" s="288"/>
      <c r="D13" s="289"/>
      <c r="E13" s="285"/>
      <c r="F13" s="288"/>
      <c r="G13" s="289"/>
      <c r="H13" s="285"/>
      <c r="I13" s="288"/>
      <c r="J13" s="289"/>
    </row>
    <row r="14" spans="1:97" x14ac:dyDescent="0.35">
      <c r="B14" s="286"/>
      <c r="C14" s="288"/>
      <c r="D14" s="289"/>
      <c r="E14" s="285"/>
      <c r="F14" s="288"/>
      <c r="G14" s="289"/>
      <c r="H14" s="285"/>
      <c r="I14" s="288"/>
      <c r="J14" s="289"/>
    </row>
    <row r="15" spans="1:97" x14ac:dyDescent="0.35">
      <c r="B15" s="286"/>
      <c r="C15" s="288"/>
      <c r="D15" s="289"/>
      <c r="E15" s="285"/>
      <c r="F15" s="288"/>
      <c r="G15" s="289"/>
      <c r="H15" s="285"/>
      <c r="I15" s="288"/>
      <c r="J15" s="289"/>
    </row>
    <row r="16" spans="1:97" x14ac:dyDescent="0.35">
      <c r="B16" s="286"/>
      <c r="C16" s="288"/>
      <c r="D16" s="289"/>
      <c r="E16" s="285"/>
      <c r="F16" s="288"/>
      <c r="G16" s="289"/>
      <c r="H16" s="285"/>
      <c r="I16" s="288"/>
      <c r="J16" s="289"/>
    </row>
    <row r="17" spans="2:10" x14ac:dyDescent="0.35">
      <c r="B17" s="286"/>
      <c r="C17" s="288"/>
      <c r="D17" s="289"/>
      <c r="E17" s="285"/>
      <c r="F17" s="288"/>
      <c r="G17" s="289"/>
      <c r="H17" s="285"/>
      <c r="I17" s="288"/>
      <c r="J17" s="289"/>
    </row>
    <row r="18" spans="2:10" x14ac:dyDescent="0.35">
      <c r="B18" s="286"/>
      <c r="C18" s="288"/>
      <c r="D18" s="289"/>
      <c r="E18" s="285"/>
      <c r="F18" s="288"/>
      <c r="G18" s="289"/>
      <c r="H18" s="285"/>
      <c r="I18" s="288"/>
      <c r="J18" s="289"/>
    </row>
    <row r="19" spans="2:10" x14ac:dyDescent="0.35">
      <c r="B19" s="286"/>
      <c r="C19" s="288"/>
      <c r="D19" s="289"/>
      <c r="E19" s="285"/>
      <c r="F19" s="288"/>
      <c r="G19" s="289"/>
      <c r="H19" s="285"/>
      <c r="I19" s="288"/>
      <c r="J19" s="289"/>
    </row>
    <row r="20" spans="2:10" x14ac:dyDescent="0.35">
      <c r="B20" s="286"/>
      <c r="C20" s="288"/>
      <c r="D20" s="289"/>
      <c r="E20" s="285"/>
      <c r="F20" s="288"/>
      <c r="G20" s="289"/>
      <c r="H20" s="285"/>
      <c r="I20" s="288"/>
      <c r="J20" s="289"/>
    </row>
  </sheetData>
  <mergeCells count="4">
    <mergeCell ref="C1:J1"/>
    <mergeCell ref="C3:J3"/>
    <mergeCell ref="C4:J4"/>
    <mergeCell ref="C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R58"/>
  <sheetViews>
    <sheetView zoomScale="55" zoomScaleNormal="55" zoomScalePageLayoutView="60" workbookViewId="0">
      <selection activeCell="E17" sqref="E17"/>
    </sheetView>
  </sheetViews>
  <sheetFormatPr defaultColWidth="9.1796875" defaultRowHeight="12.5" x14ac:dyDescent="0.25"/>
  <cols>
    <col min="1" max="1" width="7" style="1" customWidth="1"/>
    <col min="2" max="2" width="4.54296875" style="1" customWidth="1"/>
    <col min="3" max="3" width="11" style="1" bestFit="1" customWidth="1"/>
    <col min="4" max="6" width="9.1796875" style="1"/>
    <col min="7" max="7" width="34" style="1" customWidth="1"/>
    <col min="8" max="8" width="1.7265625" style="1" customWidth="1"/>
    <col min="9" max="9" width="25.7265625" style="1" customWidth="1"/>
    <col min="10" max="10" width="1.7265625" style="1" customWidth="1"/>
    <col min="11" max="12" width="25.7265625" style="1" customWidth="1"/>
    <col min="13" max="13" width="1.7265625" style="1" customWidth="1"/>
    <col min="14" max="14" width="25.7265625" style="1" customWidth="1"/>
    <col min="15" max="15" width="1.7265625" style="1" customWidth="1"/>
    <col min="16" max="16" width="25.7265625" style="1" customWidth="1"/>
    <col min="17" max="17" width="1.7265625" style="1" customWidth="1"/>
    <col min="18" max="18" width="25.7265625" style="1" customWidth="1"/>
    <col min="19" max="19" width="1.7265625" style="1" customWidth="1"/>
    <col min="20" max="16384" width="9.1796875" style="1"/>
  </cols>
  <sheetData>
    <row r="1" spans="1:18" s="89" customFormat="1" ht="28.5" customHeight="1" x14ac:dyDescent="0.35">
      <c r="C1" s="251" t="s">
        <v>260</v>
      </c>
      <c r="D1" s="351"/>
      <c r="E1" s="351"/>
      <c r="F1" s="351"/>
      <c r="G1" s="351"/>
      <c r="H1" s="351"/>
    </row>
    <row r="2" spans="1:18" s="291" customFormat="1" ht="12.75" customHeight="1" x14ac:dyDescent="0.35">
      <c r="C2" s="292"/>
      <c r="D2" s="293"/>
      <c r="E2" s="293"/>
      <c r="F2" s="293"/>
      <c r="G2" s="293"/>
      <c r="H2" s="293"/>
    </row>
    <row r="3" spans="1:18" s="89" customFormat="1" ht="28.5" customHeight="1" x14ac:dyDescent="0.35">
      <c r="A3" s="21"/>
      <c r="C3" s="251" t="s">
        <v>315</v>
      </c>
      <c r="D3" s="351"/>
      <c r="E3" s="351"/>
      <c r="F3" s="351"/>
      <c r="G3" s="351"/>
      <c r="H3" s="351"/>
      <c r="I3" s="88"/>
      <c r="J3" s="88"/>
    </row>
    <row r="4" spans="1:18" s="89" customFormat="1" ht="15.75" customHeight="1" x14ac:dyDescent="0.35">
      <c r="A4" s="21"/>
      <c r="B4" s="291"/>
      <c r="C4" s="292"/>
      <c r="D4" s="293"/>
      <c r="E4" s="293"/>
      <c r="F4" s="293"/>
      <c r="G4" s="293"/>
      <c r="H4" s="293"/>
      <c r="I4" s="294"/>
      <c r="J4" s="88"/>
    </row>
    <row r="5" spans="1:18" s="254" customFormat="1" ht="28.5" customHeight="1" x14ac:dyDescent="0.4">
      <c r="A5" s="21"/>
      <c r="B5" s="274"/>
      <c r="C5" s="352">
        <f>'Step 1 Starting Fund Balance'!B1</f>
        <v>0</v>
      </c>
      <c r="D5" s="352"/>
      <c r="E5" s="352"/>
      <c r="F5" s="275" t="s">
        <v>330</v>
      </c>
      <c r="G5" s="276"/>
      <c r="H5" s="252"/>
      <c r="I5" s="277"/>
      <c r="J5" s="278"/>
      <c r="K5" s="279"/>
    </row>
    <row r="6" spans="1:18" s="254" customFormat="1" ht="28.5" customHeight="1" x14ac:dyDescent="0.4">
      <c r="A6" s="21"/>
      <c r="B6" s="274"/>
      <c r="C6" s="352">
        <f>'Step 2 Minimum Fund Balance'!B1</f>
        <v>0</v>
      </c>
      <c r="D6" s="352"/>
      <c r="E6" s="352"/>
      <c r="F6" s="275" t="s">
        <v>331</v>
      </c>
      <c r="G6" s="276"/>
      <c r="H6" s="253"/>
      <c r="I6" s="277"/>
      <c r="J6" s="278"/>
      <c r="K6" s="331"/>
    </row>
    <row r="7" spans="1:18" s="255" customFormat="1" ht="18" customHeight="1" thickBot="1" x14ac:dyDescent="0.45">
      <c r="A7" s="21"/>
      <c r="B7" s="274"/>
      <c r="C7" s="276"/>
      <c r="D7" s="276"/>
      <c r="E7" s="276"/>
      <c r="F7" s="276"/>
      <c r="G7" s="276"/>
      <c r="H7" s="252"/>
      <c r="I7" s="278"/>
      <c r="J7" s="278"/>
      <c r="K7" s="277"/>
      <c r="L7" s="254"/>
      <c r="M7" s="254"/>
      <c r="N7" s="254"/>
      <c r="O7" s="254"/>
      <c r="P7" s="254"/>
      <c r="Q7" s="254"/>
      <c r="R7" s="254"/>
    </row>
    <row r="8" spans="1:18" s="12" customFormat="1" ht="18.5" thickTop="1" x14ac:dyDescent="0.4">
      <c r="B8" s="295"/>
      <c r="C8" s="353" t="s">
        <v>270</v>
      </c>
      <c r="D8" s="355" t="s">
        <v>1</v>
      </c>
      <c r="E8" s="355"/>
      <c r="F8" s="355"/>
      <c r="G8" s="355"/>
      <c r="H8" s="83"/>
      <c r="I8" s="232" t="s">
        <v>298</v>
      </c>
      <c r="J8" s="85"/>
      <c r="K8" s="300" t="s">
        <v>305</v>
      </c>
    </row>
    <row r="9" spans="1:18" s="12" customFormat="1" ht="18.5" thickBot="1" x14ac:dyDescent="0.45">
      <c r="B9" s="296"/>
      <c r="C9" s="354"/>
      <c r="D9" s="356"/>
      <c r="E9" s="356"/>
      <c r="F9" s="356"/>
      <c r="G9" s="356"/>
      <c r="H9" s="236"/>
      <c r="I9" s="237" t="s">
        <v>299</v>
      </c>
      <c r="J9" s="238"/>
      <c r="K9" s="301" t="s">
        <v>306</v>
      </c>
    </row>
    <row r="10" spans="1:18" s="12" customFormat="1" ht="28.5" thickTop="1" thickBot="1" x14ac:dyDescent="0.6">
      <c r="B10" s="344" t="s">
        <v>329</v>
      </c>
      <c r="C10" s="345"/>
      <c r="D10" s="345"/>
      <c r="E10" s="345"/>
      <c r="F10" s="345"/>
      <c r="G10" s="345"/>
      <c r="H10" s="239"/>
      <c r="I10" s="241">
        <f>C5-C6</f>
        <v>0</v>
      </c>
      <c r="J10" s="233"/>
      <c r="K10" s="302" t="s">
        <v>301</v>
      </c>
    </row>
    <row r="11" spans="1:18" s="12" customFormat="1" ht="26" thickTop="1" x14ac:dyDescent="0.55000000000000004">
      <c r="B11" s="350" t="s">
        <v>302</v>
      </c>
      <c r="C11" s="297">
        <v>512</v>
      </c>
      <c r="D11" s="348" t="s">
        <v>12</v>
      </c>
      <c r="E11" s="348"/>
      <c r="F11" s="348"/>
      <c r="G11" s="348"/>
      <c r="H11" s="72"/>
      <c r="I11" s="303"/>
      <c r="J11" s="233"/>
      <c r="K11" s="357" t="s">
        <v>303</v>
      </c>
    </row>
    <row r="12" spans="1:18" s="12" customFormat="1" ht="26" thickBot="1" x14ac:dyDescent="0.6">
      <c r="B12" s="350"/>
      <c r="C12" s="297">
        <v>546</v>
      </c>
      <c r="D12" s="348" t="s">
        <v>272</v>
      </c>
      <c r="E12" s="348"/>
      <c r="F12" s="348"/>
      <c r="G12" s="348"/>
      <c r="H12" s="72"/>
      <c r="I12" s="303"/>
      <c r="J12" s="233"/>
      <c r="K12" s="358"/>
    </row>
    <row r="13" spans="1:18" s="12" customFormat="1" ht="29" thickTop="1" thickBot="1" x14ac:dyDescent="0.65">
      <c r="B13" s="350"/>
      <c r="C13" s="298">
        <v>547</v>
      </c>
      <c r="D13" s="349" t="s">
        <v>273</v>
      </c>
      <c r="E13" s="349"/>
      <c r="F13" s="349"/>
      <c r="G13" s="349"/>
      <c r="H13" s="72"/>
      <c r="I13" s="304"/>
      <c r="J13" s="240"/>
      <c r="K13" s="358"/>
    </row>
    <row r="14" spans="1:18" s="47" customFormat="1" ht="29" thickTop="1" thickBot="1" x14ac:dyDescent="0.65">
      <c r="B14" s="344" t="s">
        <v>278</v>
      </c>
      <c r="C14" s="345"/>
      <c r="D14" s="345"/>
      <c r="E14" s="345"/>
      <c r="F14" s="345"/>
      <c r="G14" s="345"/>
      <c r="H14" s="239"/>
      <c r="I14" s="241">
        <f>SUM(I11:I13)</f>
        <v>0</v>
      </c>
      <c r="J14" s="240"/>
      <c r="K14" s="359"/>
    </row>
    <row r="15" spans="1:18" s="12" customFormat="1" ht="28.5" thickTop="1" thickBot="1" x14ac:dyDescent="0.6">
      <c r="B15" s="344" t="s">
        <v>300</v>
      </c>
      <c r="C15" s="345"/>
      <c r="D15" s="345"/>
      <c r="E15" s="345"/>
      <c r="F15" s="345"/>
      <c r="G15" s="345"/>
      <c r="H15" s="239"/>
      <c r="I15" s="241">
        <f>I10+I14</f>
        <v>0</v>
      </c>
      <c r="J15" s="242"/>
      <c r="K15" s="302" t="s">
        <v>304</v>
      </c>
    </row>
    <row r="16" spans="1:18" s="12" customFormat="1" ht="26" thickTop="1" x14ac:dyDescent="0.55000000000000004">
      <c r="B16" s="363" t="s">
        <v>271</v>
      </c>
      <c r="C16" s="297">
        <v>602</v>
      </c>
      <c r="D16" s="348" t="s">
        <v>11</v>
      </c>
      <c r="E16" s="348"/>
      <c r="F16" s="348"/>
      <c r="G16" s="348"/>
      <c r="H16" s="72"/>
      <c r="I16" s="303"/>
      <c r="J16" s="233"/>
      <c r="K16" s="360" t="s">
        <v>307</v>
      </c>
    </row>
    <row r="17" spans="2:11" s="47" customFormat="1" ht="25.5" x14ac:dyDescent="0.55000000000000004">
      <c r="B17" s="364"/>
      <c r="C17" s="297">
        <v>603</v>
      </c>
      <c r="D17" s="332" t="s">
        <v>26</v>
      </c>
      <c r="E17" s="332"/>
      <c r="F17" s="332"/>
      <c r="G17" s="332"/>
      <c r="H17" s="72"/>
      <c r="I17" s="303"/>
      <c r="J17" s="233"/>
      <c r="K17" s="361"/>
    </row>
    <row r="18" spans="2:11" s="12" customFormat="1" ht="25.5" x14ac:dyDescent="0.55000000000000004">
      <c r="B18" s="364"/>
      <c r="C18" s="297">
        <v>604</v>
      </c>
      <c r="D18" s="348" t="s">
        <v>27</v>
      </c>
      <c r="E18" s="348"/>
      <c r="F18" s="348"/>
      <c r="G18" s="348"/>
      <c r="H18" s="72"/>
      <c r="I18" s="303"/>
      <c r="J18" s="233"/>
      <c r="K18" s="361"/>
    </row>
    <row r="19" spans="2:11" s="12" customFormat="1" ht="25.5" x14ac:dyDescent="0.55000000000000004">
      <c r="B19" s="364"/>
      <c r="C19" s="297">
        <v>605</v>
      </c>
      <c r="D19" s="348" t="s">
        <v>28</v>
      </c>
      <c r="E19" s="348"/>
      <c r="F19" s="348"/>
      <c r="G19" s="348"/>
      <c r="H19" s="72"/>
      <c r="I19" s="303"/>
      <c r="J19" s="233"/>
      <c r="K19" s="361"/>
    </row>
    <row r="20" spans="2:11" s="12" customFormat="1" ht="25.5" x14ac:dyDescent="0.55000000000000004">
      <c r="B20" s="364"/>
      <c r="C20" s="297">
        <v>606</v>
      </c>
      <c r="D20" s="348" t="s">
        <v>29</v>
      </c>
      <c r="E20" s="348"/>
      <c r="F20" s="348"/>
      <c r="G20" s="348"/>
      <c r="H20" s="72"/>
      <c r="I20" s="303"/>
      <c r="J20" s="233"/>
      <c r="K20" s="361"/>
    </row>
    <row r="21" spans="2:11" s="47" customFormat="1" ht="25.5" x14ac:dyDescent="0.55000000000000004">
      <c r="B21" s="364"/>
      <c r="C21" s="297">
        <v>607</v>
      </c>
      <c r="D21" s="348" t="s">
        <v>30</v>
      </c>
      <c r="E21" s="348"/>
      <c r="F21" s="348"/>
      <c r="G21" s="348"/>
      <c r="H21" s="72"/>
      <c r="I21" s="303"/>
      <c r="J21" s="233"/>
      <c r="K21" s="361"/>
    </row>
    <row r="22" spans="2:11" s="47" customFormat="1" ht="25.5" x14ac:dyDescent="0.55000000000000004">
      <c r="B22" s="364"/>
      <c r="C22" s="297">
        <v>608.1</v>
      </c>
      <c r="D22" s="348" t="s">
        <v>264</v>
      </c>
      <c r="E22" s="348"/>
      <c r="F22" s="348"/>
      <c r="G22" s="348"/>
      <c r="H22" s="72"/>
      <c r="I22" s="303"/>
      <c r="J22" s="233"/>
      <c r="K22" s="361"/>
    </row>
    <row r="23" spans="2:11" s="12" customFormat="1" ht="25.5" x14ac:dyDescent="0.55000000000000004">
      <c r="B23" s="364"/>
      <c r="C23" s="297">
        <v>608.20000000000005</v>
      </c>
      <c r="D23" s="348" t="s">
        <v>265</v>
      </c>
      <c r="E23" s="348"/>
      <c r="F23" s="348"/>
      <c r="G23" s="348"/>
      <c r="H23" s="72"/>
      <c r="I23" s="303"/>
      <c r="J23" s="233"/>
      <c r="K23" s="361"/>
    </row>
    <row r="24" spans="2:11" s="47" customFormat="1" ht="25.5" x14ac:dyDescent="0.55000000000000004">
      <c r="B24" s="364"/>
      <c r="C24" s="297">
        <v>609</v>
      </c>
      <c r="D24" s="348" t="s">
        <v>31</v>
      </c>
      <c r="E24" s="348"/>
      <c r="F24" s="348"/>
      <c r="G24" s="348"/>
      <c r="H24" s="72"/>
      <c r="I24" s="303"/>
      <c r="J24" s="233"/>
      <c r="K24" s="361"/>
    </row>
    <row r="25" spans="2:11" s="47" customFormat="1" ht="25.5" x14ac:dyDescent="0.55000000000000004">
      <c r="B25" s="364"/>
      <c r="C25" s="297">
        <v>610.1</v>
      </c>
      <c r="D25" s="348" t="s">
        <v>266</v>
      </c>
      <c r="E25" s="348"/>
      <c r="F25" s="348"/>
      <c r="G25" s="348"/>
      <c r="H25" s="72"/>
      <c r="I25" s="303"/>
      <c r="J25" s="233"/>
      <c r="K25" s="361"/>
    </row>
    <row r="26" spans="2:11" s="12" customFormat="1" ht="25.5" x14ac:dyDescent="0.55000000000000004">
      <c r="B26" s="364"/>
      <c r="C26" s="297">
        <v>610.20000000000005</v>
      </c>
      <c r="D26" s="348" t="s">
        <v>267</v>
      </c>
      <c r="E26" s="348"/>
      <c r="F26" s="348"/>
      <c r="G26" s="348"/>
      <c r="H26" s="72"/>
      <c r="I26" s="303"/>
      <c r="J26" s="233"/>
      <c r="K26" s="361"/>
    </row>
    <row r="27" spans="2:11" s="12" customFormat="1" ht="25.5" x14ac:dyDescent="0.55000000000000004">
      <c r="B27" s="364"/>
      <c r="C27" s="297">
        <v>611</v>
      </c>
      <c r="D27" s="348" t="s">
        <v>32</v>
      </c>
      <c r="E27" s="348"/>
      <c r="F27" s="348"/>
      <c r="G27" s="348"/>
      <c r="H27" s="72"/>
      <c r="I27" s="303"/>
      <c r="J27" s="233"/>
      <c r="K27" s="361"/>
    </row>
    <row r="28" spans="2:11" s="12" customFormat="1" ht="25.5" x14ac:dyDescent="0.55000000000000004">
      <c r="B28" s="364"/>
      <c r="C28" s="297">
        <v>612</v>
      </c>
      <c r="D28" s="348" t="s">
        <v>12</v>
      </c>
      <c r="E28" s="348"/>
      <c r="F28" s="348"/>
      <c r="G28" s="348"/>
      <c r="H28" s="72"/>
      <c r="I28" s="303"/>
      <c r="J28" s="233"/>
      <c r="K28" s="361"/>
    </row>
    <row r="29" spans="2:11" s="47" customFormat="1" ht="25.5" x14ac:dyDescent="0.55000000000000004">
      <c r="B29" s="364"/>
      <c r="C29" s="297">
        <v>613</v>
      </c>
      <c r="D29" s="348" t="s">
        <v>13</v>
      </c>
      <c r="E29" s="348"/>
      <c r="F29" s="348"/>
      <c r="G29" s="348"/>
      <c r="H29" s="72"/>
      <c r="I29" s="303"/>
      <c r="J29" s="233"/>
      <c r="K29" s="361"/>
    </row>
    <row r="30" spans="2:11" s="47" customFormat="1" ht="25.5" x14ac:dyDescent="0.55000000000000004">
      <c r="B30" s="364"/>
      <c r="C30" s="297">
        <v>615.1</v>
      </c>
      <c r="D30" s="348" t="s">
        <v>268</v>
      </c>
      <c r="E30" s="348"/>
      <c r="F30" s="348"/>
      <c r="G30" s="348"/>
      <c r="H30" s="72"/>
      <c r="I30" s="303"/>
      <c r="J30" s="233"/>
      <c r="K30" s="361"/>
    </row>
    <row r="31" spans="2:11" s="12" customFormat="1" ht="25.5" x14ac:dyDescent="0.55000000000000004">
      <c r="B31" s="364"/>
      <c r="C31" s="297">
        <v>615.20000000000005</v>
      </c>
      <c r="D31" s="348" t="s">
        <v>269</v>
      </c>
      <c r="E31" s="348"/>
      <c r="F31" s="348"/>
      <c r="G31" s="348"/>
      <c r="H31" s="72"/>
      <c r="I31" s="303"/>
      <c r="J31" s="233"/>
      <c r="K31" s="361"/>
    </row>
    <row r="32" spans="2:11" s="12" customFormat="1" ht="25.5" x14ac:dyDescent="0.55000000000000004">
      <c r="B32" s="364"/>
      <c r="C32" s="297">
        <v>617.1</v>
      </c>
      <c r="D32" s="348" t="s">
        <v>89</v>
      </c>
      <c r="E32" s="348"/>
      <c r="F32" s="348"/>
      <c r="G32" s="348"/>
      <c r="H32" s="72"/>
      <c r="I32" s="303"/>
      <c r="J32" s="233"/>
      <c r="K32" s="361"/>
    </row>
    <row r="33" spans="2:11" s="12" customFormat="1" ht="25.5" x14ac:dyDescent="0.55000000000000004">
      <c r="B33" s="364"/>
      <c r="C33" s="297">
        <v>617.20000000000005</v>
      </c>
      <c r="D33" s="348" t="s">
        <v>91</v>
      </c>
      <c r="E33" s="348"/>
      <c r="F33" s="348"/>
      <c r="G33" s="348"/>
      <c r="H33" s="72"/>
      <c r="I33" s="303"/>
      <c r="J33" s="233"/>
      <c r="K33" s="361"/>
    </row>
    <row r="34" spans="2:11" s="12" customFormat="1" ht="25.5" x14ac:dyDescent="0.55000000000000004">
      <c r="B34" s="364"/>
      <c r="C34" s="297">
        <v>617.29999999999995</v>
      </c>
      <c r="D34" s="348" t="s">
        <v>92</v>
      </c>
      <c r="E34" s="348"/>
      <c r="F34" s="348"/>
      <c r="G34" s="348"/>
      <c r="H34" s="72"/>
      <c r="I34" s="303"/>
      <c r="J34" s="233"/>
      <c r="K34" s="361"/>
    </row>
    <row r="35" spans="2:11" s="47" customFormat="1" ht="25.5" x14ac:dyDescent="0.55000000000000004">
      <c r="B35" s="364"/>
      <c r="C35" s="297">
        <v>617.4</v>
      </c>
      <c r="D35" s="348" t="s">
        <v>93</v>
      </c>
      <c r="E35" s="348"/>
      <c r="F35" s="348"/>
      <c r="G35" s="348"/>
      <c r="H35" s="72"/>
      <c r="I35" s="303"/>
      <c r="J35" s="233"/>
      <c r="K35" s="361"/>
    </row>
    <row r="36" spans="2:11" s="47" customFormat="1" ht="25.5" x14ac:dyDescent="0.55000000000000004">
      <c r="B36" s="364"/>
      <c r="C36" s="297">
        <v>622.1</v>
      </c>
      <c r="D36" s="348" t="s">
        <v>18</v>
      </c>
      <c r="E36" s="348"/>
      <c r="F36" s="348"/>
      <c r="G36" s="348"/>
      <c r="H36" s="72"/>
      <c r="I36" s="303"/>
      <c r="J36" s="233"/>
      <c r="K36" s="361"/>
    </row>
    <row r="37" spans="2:11" s="12" customFormat="1" ht="25.5" x14ac:dyDescent="0.55000000000000004">
      <c r="B37" s="364"/>
      <c r="C37" s="297">
        <v>622.20000000000005</v>
      </c>
      <c r="D37" s="348" t="s">
        <v>95</v>
      </c>
      <c r="E37" s="348"/>
      <c r="F37" s="348"/>
      <c r="G37" s="348"/>
      <c r="H37" s="72"/>
      <c r="I37" s="303"/>
      <c r="J37" s="233"/>
      <c r="K37" s="361"/>
    </row>
    <row r="38" spans="2:11" s="12" customFormat="1" ht="25.5" x14ac:dyDescent="0.55000000000000004">
      <c r="B38" s="364"/>
      <c r="C38" s="297">
        <v>623</v>
      </c>
      <c r="D38" s="348" t="s">
        <v>19</v>
      </c>
      <c r="E38" s="348"/>
      <c r="F38" s="348"/>
      <c r="G38" s="348"/>
      <c r="H38" s="72"/>
      <c r="I38" s="303"/>
      <c r="J38" s="233"/>
      <c r="K38" s="361"/>
    </row>
    <row r="39" spans="2:11" s="12" customFormat="1" ht="25.5" x14ac:dyDescent="0.55000000000000004">
      <c r="B39" s="364"/>
      <c r="C39" s="297">
        <v>624</v>
      </c>
      <c r="D39" s="348" t="s">
        <v>20</v>
      </c>
      <c r="E39" s="348"/>
      <c r="F39" s="348"/>
      <c r="G39" s="348"/>
      <c r="H39" s="72"/>
      <c r="I39" s="303"/>
      <c r="J39" s="233"/>
      <c r="K39" s="361"/>
    </row>
    <row r="40" spans="2:11" s="12" customFormat="1" ht="25.5" x14ac:dyDescent="0.55000000000000004">
      <c r="B40" s="364"/>
      <c r="C40" s="297">
        <v>625</v>
      </c>
      <c r="D40" s="348" t="s">
        <v>96</v>
      </c>
      <c r="E40" s="348"/>
      <c r="F40" s="348"/>
      <c r="G40" s="348"/>
      <c r="H40" s="72"/>
      <c r="I40" s="303"/>
      <c r="J40" s="233"/>
      <c r="K40" s="361"/>
    </row>
    <row r="41" spans="2:11" s="12" customFormat="1" ht="25.5" x14ac:dyDescent="0.55000000000000004">
      <c r="B41" s="364"/>
      <c r="C41" s="297">
        <v>626</v>
      </c>
      <c r="D41" s="348" t="s">
        <v>33</v>
      </c>
      <c r="E41" s="348"/>
      <c r="F41" s="348"/>
      <c r="G41" s="348"/>
      <c r="H41" s="72"/>
      <c r="I41" s="303"/>
      <c r="J41" s="233"/>
      <c r="K41" s="361"/>
    </row>
    <row r="42" spans="2:11" s="12" customFormat="1" ht="25.5" x14ac:dyDescent="0.55000000000000004">
      <c r="B42" s="364"/>
      <c r="C42" s="297">
        <v>627</v>
      </c>
      <c r="D42" s="348" t="s">
        <v>34</v>
      </c>
      <c r="E42" s="348"/>
      <c r="F42" s="348"/>
      <c r="G42" s="348"/>
      <c r="H42" s="72"/>
      <c r="I42" s="303"/>
      <c r="J42" s="233"/>
      <c r="K42" s="361"/>
    </row>
    <row r="43" spans="2:11" s="12" customFormat="1" ht="25.5" x14ac:dyDescent="0.55000000000000004">
      <c r="B43" s="364"/>
      <c r="C43" s="297">
        <v>628</v>
      </c>
      <c r="D43" s="348" t="s">
        <v>35</v>
      </c>
      <c r="E43" s="348"/>
      <c r="F43" s="348"/>
      <c r="G43" s="348"/>
      <c r="H43" s="72"/>
      <c r="I43" s="303"/>
      <c r="J43" s="233"/>
      <c r="K43" s="361"/>
    </row>
    <row r="44" spans="2:11" s="12" customFormat="1" ht="25.5" x14ac:dyDescent="0.55000000000000004">
      <c r="B44" s="364"/>
      <c r="C44" s="297">
        <v>642</v>
      </c>
      <c r="D44" s="348" t="s">
        <v>274</v>
      </c>
      <c r="E44" s="348"/>
      <c r="F44" s="348"/>
      <c r="G44" s="348"/>
      <c r="H44" s="72"/>
      <c r="I44" s="303"/>
      <c r="J44" s="233"/>
      <c r="K44" s="361"/>
    </row>
    <row r="45" spans="2:11" s="12" customFormat="1" ht="25.5" x14ac:dyDescent="0.55000000000000004">
      <c r="B45" s="364"/>
      <c r="C45" s="297">
        <v>643</v>
      </c>
      <c r="D45" s="348" t="s">
        <v>275</v>
      </c>
      <c r="E45" s="348"/>
      <c r="F45" s="348"/>
      <c r="G45" s="348"/>
      <c r="H45" s="72"/>
      <c r="I45" s="303"/>
      <c r="J45" s="233"/>
      <c r="K45" s="361"/>
    </row>
    <row r="46" spans="2:11" s="12" customFormat="1" ht="26" thickBot="1" x14ac:dyDescent="0.6">
      <c r="B46" s="364"/>
      <c r="C46" s="297">
        <v>644</v>
      </c>
      <c r="D46" s="348" t="s">
        <v>277</v>
      </c>
      <c r="E46" s="348"/>
      <c r="F46" s="348"/>
      <c r="G46" s="348"/>
      <c r="H46" s="72"/>
      <c r="I46" s="303"/>
      <c r="J46" s="243"/>
      <c r="K46" s="361"/>
    </row>
    <row r="47" spans="2:11" s="12" customFormat="1" ht="29" thickTop="1" thickBot="1" x14ac:dyDescent="0.65">
      <c r="B47" s="365"/>
      <c r="C47" s="299">
        <v>645</v>
      </c>
      <c r="D47" s="366" t="s">
        <v>276</v>
      </c>
      <c r="E47" s="366"/>
      <c r="F47" s="366"/>
      <c r="G47" s="366"/>
      <c r="H47" s="235"/>
      <c r="I47" s="305"/>
      <c r="J47" s="245"/>
      <c r="K47" s="361"/>
    </row>
    <row r="48" spans="2:11" s="12" customFormat="1" ht="31.5" thickTop="1" thickBot="1" x14ac:dyDescent="0.7">
      <c r="B48" s="346" t="s">
        <v>263</v>
      </c>
      <c r="C48" s="347"/>
      <c r="D48" s="347"/>
      <c r="E48" s="347"/>
      <c r="F48" s="347"/>
      <c r="G48" s="347"/>
      <c r="H48" s="244"/>
      <c r="I48" s="246">
        <f>SUM(I16:I47)</f>
        <v>0</v>
      </c>
      <c r="J48" s="234"/>
      <c r="K48" s="362"/>
    </row>
    <row r="49" spans="2:11" ht="31" thickTop="1" thickBot="1" x14ac:dyDescent="0.65">
      <c r="B49" s="342" t="s">
        <v>326</v>
      </c>
      <c r="C49" s="343"/>
      <c r="D49" s="343"/>
      <c r="E49" s="343"/>
      <c r="F49" s="343"/>
      <c r="G49" s="343"/>
      <c r="H49" s="79"/>
      <c r="I49" s="306">
        <f>I15-I48</f>
        <v>0</v>
      </c>
      <c r="J49" s="280"/>
      <c r="K49" s="247"/>
    </row>
    <row r="50" spans="2:11" ht="13" thickTop="1" x14ac:dyDescent="0.25"/>
    <row r="51" spans="2:11" s="47" customFormat="1" ht="15.5" x14ac:dyDescent="0.35">
      <c r="B51" s="307" t="s">
        <v>313</v>
      </c>
    </row>
    <row r="52" spans="2:11" s="47" customFormat="1" ht="15.5" x14ac:dyDescent="0.35">
      <c r="B52" s="307" t="s">
        <v>308</v>
      </c>
    </row>
    <row r="53" spans="2:11" s="47" customFormat="1" ht="15.5" x14ac:dyDescent="0.35">
      <c r="B53" s="307" t="s">
        <v>314</v>
      </c>
    </row>
    <row r="54" spans="2:11" s="47" customFormat="1" ht="15.5" x14ac:dyDescent="0.35">
      <c r="B54" s="307" t="s">
        <v>309</v>
      </c>
    </row>
    <row r="55" spans="2:11" s="47" customFormat="1" ht="15.5" x14ac:dyDescent="0.35">
      <c r="B55" s="307" t="s">
        <v>310</v>
      </c>
    </row>
    <row r="56" spans="2:11" s="47" customFormat="1" ht="15.5" x14ac:dyDescent="0.35">
      <c r="B56" s="307" t="s">
        <v>311</v>
      </c>
    </row>
    <row r="57" spans="2:11" s="47" customFormat="1" ht="15.5" x14ac:dyDescent="0.35">
      <c r="B57" s="307" t="s">
        <v>312</v>
      </c>
    </row>
    <row r="58" spans="2:11" s="308" customFormat="1" x14ac:dyDescent="0.25"/>
  </sheetData>
  <mergeCells count="49">
    <mergeCell ref="K11:K14"/>
    <mergeCell ref="K16:K48"/>
    <mergeCell ref="B16:B47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38:G38"/>
    <mergeCell ref="D30:G30"/>
    <mergeCell ref="D27:G27"/>
    <mergeCell ref="D35:G35"/>
    <mergeCell ref="D1:H1"/>
    <mergeCell ref="C5:E5"/>
    <mergeCell ref="C6:E6"/>
    <mergeCell ref="D3:H3"/>
    <mergeCell ref="B10:G10"/>
    <mergeCell ref="C8:C9"/>
    <mergeCell ref="D8:G9"/>
    <mergeCell ref="D12:G12"/>
    <mergeCell ref="D13:G13"/>
    <mergeCell ref="D25:G25"/>
    <mergeCell ref="D31:G31"/>
    <mergeCell ref="D32:G32"/>
    <mergeCell ref="D28:G28"/>
    <mergeCell ref="D29:G29"/>
    <mergeCell ref="B15:G15"/>
    <mergeCell ref="B11:B13"/>
    <mergeCell ref="D11:G11"/>
    <mergeCell ref="B49:G49"/>
    <mergeCell ref="B14:G14"/>
    <mergeCell ref="B48:G48"/>
    <mergeCell ref="D16:G16"/>
    <mergeCell ref="D18:G18"/>
    <mergeCell ref="D19:G19"/>
    <mergeCell ref="D20:G20"/>
    <mergeCell ref="D21:G21"/>
    <mergeCell ref="D22:G22"/>
    <mergeCell ref="D23:G23"/>
    <mergeCell ref="D24:G24"/>
    <mergeCell ref="D26:G26"/>
    <mergeCell ref="D36:G36"/>
    <mergeCell ref="D37:G37"/>
    <mergeCell ref="D33:G33"/>
    <mergeCell ref="D34:G34"/>
  </mergeCells>
  <phoneticPr fontId="0" type="noConversion"/>
  <printOptions horizontalCentered="1" verticalCentered="1"/>
  <pageMargins left="0.25" right="0.25" top="0.25" bottom="0.25" header="0.25" footer="0.25"/>
  <pageSetup scale="48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7"/>
  <sheetViews>
    <sheetView workbookViewId="0">
      <selection activeCell="I22" sqref="I22"/>
    </sheetView>
  </sheetViews>
  <sheetFormatPr defaultColWidth="12.1796875" defaultRowHeight="15.5" x14ac:dyDescent="0.35"/>
  <cols>
    <col min="1" max="1" width="12.1796875" style="316"/>
    <col min="2" max="2" width="17.26953125" style="316" customWidth="1"/>
    <col min="3" max="3" width="34.1796875" style="316" bestFit="1" customWidth="1"/>
    <col min="4" max="4" width="14.26953125" style="316" bestFit="1" customWidth="1"/>
    <col min="5" max="16384" width="12.1796875" style="316"/>
  </cols>
  <sheetData>
    <row r="1" spans="1:6" s="315" customFormat="1" x14ac:dyDescent="0.35">
      <c r="A1" s="315" t="s">
        <v>293</v>
      </c>
    </row>
    <row r="3" spans="1:6" x14ac:dyDescent="0.35">
      <c r="C3" s="317"/>
    </row>
    <row r="4" spans="1:6" ht="21.75" customHeight="1" x14ac:dyDescent="0.35">
      <c r="A4" s="318" t="s">
        <v>289</v>
      </c>
      <c r="B4" s="318" t="s">
        <v>291</v>
      </c>
      <c r="C4" s="319" t="s">
        <v>285</v>
      </c>
      <c r="D4" s="320" t="s">
        <v>332</v>
      </c>
      <c r="E4" s="321"/>
    </row>
    <row r="5" spans="1:6" x14ac:dyDescent="0.35">
      <c r="A5" s="316" t="s">
        <v>288</v>
      </c>
      <c r="B5" s="316" t="s">
        <v>287</v>
      </c>
      <c r="C5" s="317" t="s">
        <v>4</v>
      </c>
      <c r="D5" s="322">
        <v>15000</v>
      </c>
      <c r="E5" s="323"/>
      <c r="F5" s="324"/>
    </row>
    <row r="6" spans="1:6" x14ac:dyDescent="0.35">
      <c r="A6" s="325" t="s">
        <v>288</v>
      </c>
      <c r="B6" s="325" t="s">
        <v>287</v>
      </c>
      <c r="C6" s="325" t="s">
        <v>292</v>
      </c>
      <c r="D6" s="326">
        <v>82000</v>
      </c>
      <c r="E6" s="323"/>
      <c r="F6" s="324"/>
    </row>
    <row r="7" spans="1:6" x14ac:dyDescent="0.35">
      <c r="A7" s="316" t="s">
        <v>288</v>
      </c>
      <c r="B7" s="316" t="s">
        <v>290</v>
      </c>
      <c r="C7" s="317" t="s">
        <v>7</v>
      </c>
      <c r="D7" s="322">
        <v>30000</v>
      </c>
      <c r="E7" s="323"/>
      <c r="F7" s="324"/>
    </row>
    <row r="8" spans="1:6" x14ac:dyDescent="0.35">
      <c r="A8" s="325" t="s">
        <v>288</v>
      </c>
      <c r="B8" s="325" t="s">
        <v>290</v>
      </c>
      <c r="C8" s="325" t="s">
        <v>5</v>
      </c>
      <c r="D8" s="326">
        <v>116700</v>
      </c>
      <c r="E8" s="323"/>
      <c r="F8" s="324"/>
    </row>
    <row r="9" spans="1:6" x14ac:dyDescent="0.35">
      <c r="A9" s="316" t="s">
        <v>288</v>
      </c>
      <c r="B9" s="316" t="s">
        <v>290</v>
      </c>
      <c r="C9" s="317" t="s">
        <v>8</v>
      </c>
      <c r="D9" s="322">
        <v>130000</v>
      </c>
      <c r="E9" s="323"/>
      <c r="F9" s="324"/>
    </row>
    <row r="10" spans="1:6" x14ac:dyDescent="0.35">
      <c r="A10" s="325" t="s">
        <v>288</v>
      </c>
      <c r="B10" s="325" t="s">
        <v>290</v>
      </c>
      <c r="C10" s="325" t="s">
        <v>6</v>
      </c>
      <c r="D10" s="326">
        <v>48000</v>
      </c>
      <c r="E10" s="323"/>
      <c r="F10" s="324"/>
    </row>
    <row r="11" spans="1:6" x14ac:dyDescent="0.35">
      <c r="A11" s="316" t="s">
        <v>286</v>
      </c>
      <c r="B11" s="316" t="s">
        <v>287</v>
      </c>
      <c r="C11" s="317" t="s">
        <v>3</v>
      </c>
      <c r="D11" s="322">
        <v>105000</v>
      </c>
      <c r="E11" s="323"/>
      <c r="F11" s="324"/>
    </row>
    <row r="12" spans="1:6" x14ac:dyDescent="0.35">
      <c r="A12" s="325" t="s">
        <v>286</v>
      </c>
      <c r="B12" s="325" t="s">
        <v>290</v>
      </c>
      <c r="C12" s="327" t="s">
        <v>282</v>
      </c>
      <c r="D12" s="326">
        <v>360000</v>
      </c>
      <c r="E12" s="323"/>
      <c r="F12" s="324"/>
    </row>
    <row r="13" spans="1:6" x14ac:dyDescent="0.35">
      <c r="A13" s="316" t="s">
        <v>286</v>
      </c>
      <c r="B13" s="316" t="s">
        <v>290</v>
      </c>
      <c r="C13" s="328" t="s">
        <v>284</v>
      </c>
      <c r="D13" s="329">
        <v>110000</v>
      </c>
      <c r="E13" s="323"/>
      <c r="F13" s="324"/>
    </row>
    <row r="14" spans="1:6" x14ac:dyDescent="0.35">
      <c r="A14" s="325" t="s">
        <v>286</v>
      </c>
      <c r="B14" s="325" t="s">
        <v>290</v>
      </c>
      <c r="C14" s="325" t="s">
        <v>65</v>
      </c>
      <c r="D14" s="326">
        <v>150000</v>
      </c>
      <c r="E14" s="323"/>
      <c r="F14" s="324"/>
    </row>
    <row r="15" spans="1:6" x14ac:dyDescent="0.35">
      <c r="A15" s="316" t="s">
        <v>286</v>
      </c>
      <c r="B15" s="316" t="s">
        <v>290</v>
      </c>
      <c r="C15" s="328" t="s">
        <v>281</v>
      </c>
      <c r="D15" s="329">
        <v>180000</v>
      </c>
      <c r="E15" s="323"/>
      <c r="F15" s="324"/>
    </row>
    <row r="16" spans="1:6" x14ac:dyDescent="0.35">
      <c r="A16" s="325" t="s">
        <v>286</v>
      </c>
      <c r="B16" s="325" t="s">
        <v>290</v>
      </c>
      <c r="C16" s="327" t="s">
        <v>280</v>
      </c>
      <c r="D16" s="326">
        <v>1600000</v>
      </c>
      <c r="E16" s="323"/>
      <c r="F16" s="324"/>
    </row>
    <row r="17" spans="1:6" x14ac:dyDescent="0.35">
      <c r="A17" s="316" t="s">
        <v>286</v>
      </c>
      <c r="B17" s="316" t="s">
        <v>290</v>
      </c>
      <c r="C17" s="330" t="s">
        <v>283</v>
      </c>
      <c r="D17" s="329">
        <v>325000</v>
      </c>
      <c r="E17" s="323"/>
      <c r="F17" s="324"/>
    </row>
  </sheetData>
  <sortState ref="A5:G17">
    <sortCondition ref="A5:A17"/>
    <sortCondition ref="B5:B17"/>
    <sortCondition ref="C5:C17"/>
  </sortState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12"/>
    <pageSetUpPr fitToPage="1"/>
  </sheetPr>
  <dimension ref="A1:T89"/>
  <sheetViews>
    <sheetView showWhiteSpace="0" zoomScale="60" zoomScaleNormal="60" zoomScalePageLayoutView="60" workbookViewId="0">
      <pane xSplit="7" ySplit="12" topLeftCell="H79" activePane="bottomRight" state="frozen"/>
      <selection pane="topRight" activeCell="H1" sqref="H1"/>
      <selection pane="bottomLeft" activeCell="A12" sqref="A12"/>
      <selection pane="bottomRight" activeCell="V19" sqref="V19"/>
    </sheetView>
  </sheetViews>
  <sheetFormatPr defaultColWidth="9.1796875" defaultRowHeight="12.5" x14ac:dyDescent="0.25"/>
  <cols>
    <col min="1" max="1" width="7" style="1" customWidth="1"/>
    <col min="2" max="2" width="20.453125" style="1" customWidth="1"/>
    <col min="3" max="3" width="11.26953125" style="1" customWidth="1"/>
    <col min="4" max="6" width="9.1796875" style="1"/>
    <col min="7" max="7" width="14.1796875" style="1" customWidth="1"/>
    <col min="8" max="8" width="2.26953125" style="1" customWidth="1"/>
    <col min="9" max="9" width="21.54296875" style="1" customWidth="1"/>
    <col min="10" max="10" width="2.26953125" style="1" customWidth="1"/>
    <col min="11" max="11" width="21.54296875" style="1" customWidth="1"/>
    <col min="12" max="12" width="2.26953125" style="1" customWidth="1"/>
    <col min="13" max="13" width="21.453125" style="1" customWidth="1"/>
    <col min="14" max="14" width="2.26953125" style="1" customWidth="1"/>
    <col min="15" max="15" width="21.54296875" style="1" customWidth="1"/>
    <col min="16" max="16" width="2.26953125" style="1" customWidth="1"/>
    <col min="17" max="17" width="21.453125" style="1" customWidth="1"/>
    <col min="18" max="18" width="2.26953125" style="1" customWidth="1"/>
    <col min="19" max="19" width="24" style="1" bestFit="1" customWidth="1"/>
    <col min="20" max="20" width="2.26953125" style="1" customWidth="1"/>
    <col min="21" max="16384" width="9.1796875" style="1"/>
  </cols>
  <sheetData>
    <row r="1" spans="1:20" ht="20" x14ac:dyDescent="0.4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</row>
    <row r="2" spans="1:20" ht="20" x14ac:dyDescent="0.4">
      <c r="A2" s="371" t="s">
        <v>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20" ht="20" x14ac:dyDescent="0.4">
      <c r="A3" s="372" t="s">
        <v>68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</row>
    <row r="4" spans="1:20" ht="6" customHeight="1" x14ac:dyDescent="0.3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spans="1:20" ht="24" customHeight="1" x14ac:dyDescent="0.35">
      <c r="A5" s="21"/>
      <c r="B5" s="86" t="s">
        <v>260</v>
      </c>
      <c r="C5" s="373"/>
      <c r="D5" s="373"/>
      <c r="E5" s="373"/>
      <c r="F5" s="373"/>
      <c r="G5" s="373"/>
      <c r="H5" s="87"/>
      <c r="I5" s="88"/>
      <c r="J5" s="88"/>
      <c r="K5" s="89"/>
      <c r="L5" s="89"/>
      <c r="M5" s="89"/>
      <c r="N5" s="89"/>
      <c r="O5" s="89"/>
      <c r="P5" s="89"/>
      <c r="Q5" s="89"/>
      <c r="R5" s="89"/>
      <c r="S5" s="89"/>
    </row>
    <row r="6" spans="1:20" ht="4.5" customHeight="1" x14ac:dyDescent="0.35">
      <c r="A6" s="22"/>
      <c r="B6" s="96"/>
      <c r="C6" s="90"/>
      <c r="D6" s="90"/>
      <c r="E6" s="90"/>
      <c r="F6" s="90"/>
      <c r="G6" s="90"/>
      <c r="H6" s="87"/>
      <c r="I6" s="88"/>
      <c r="J6" s="88"/>
      <c r="K6" s="89"/>
      <c r="L6" s="89"/>
      <c r="M6" s="89"/>
      <c r="N6" s="89"/>
      <c r="O6" s="89"/>
      <c r="P6" s="89"/>
      <c r="Q6" s="89"/>
      <c r="R6" s="89"/>
      <c r="S6" s="89"/>
    </row>
    <row r="7" spans="1:20" ht="24" customHeight="1" x14ac:dyDescent="0.35">
      <c r="A7" s="86"/>
      <c r="B7" s="86" t="s">
        <v>259</v>
      </c>
      <c r="C7" s="373"/>
      <c r="D7" s="373"/>
      <c r="E7" s="373"/>
      <c r="F7" s="373"/>
      <c r="G7" s="373"/>
      <c r="H7" s="87"/>
      <c r="I7" s="88"/>
      <c r="J7" s="88"/>
      <c r="K7" s="89"/>
      <c r="L7" s="89"/>
      <c r="M7" s="89"/>
      <c r="N7" s="89"/>
      <c r="O7" s="89"/>
      <c r="P7" s="89"/>
      <c r="Q7" s="89"/>
      <c r="R7" s="89"/>
      <c r="S7" s="89"/>
    </row>
    <row r="8" spans="1:20" s="47" customFormat="1" ht="4.5" customHeight="1" x14ac:dyDescent="0.35">
      <c r="A8" s="23"/>
      <c r="B8" s="97"/>
      <c r="C8" s="91"/>
      <c r="D8" s="91"/>
      <c r="E8" s="16"/>
      <c r="F8" s="16"/>
      <c r="G8" s="16"/>
      <c r="H8" s="70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</row>
    <row r="9" spans="1:20" ht="24" customHeight="1" x14ac:dyDescent="0.35">
      <c r="A9" s="21"/>
      <c r="B9" s="86" t="s">
        <v>261</v>
      </c>
      <c r="C9" s="374"/>
      <c r="D9" s="374"/>
      <c r="E9" s="374"/>
      <c r="F9" s="374"/>
      <c r="G9" s="374"/>
      <c r="H9" s="87"/>
      <c r="I9" s="88"/>
      <c r="J9" s="88"/>
      <c r="K9" s="89"/>
      <c r="L9" s="89"/>
      <c r="M9" s="89"/>
      <c r="N9" s="89"/>
      <c r="O9" s="89"/>
      <c r="P9" s="89"/>
      <c r="Q9" s="89"/>
      <c r="R9" s="89"/>
      <c r="S9" s="89"/>
    </row>
    <row r="10" spans="1:20" ht="6" customHeight="1" thickBot="1" x14ac:dyDescent="0.4">
      <c r="A10" s="21"/>
      <c r="B10" s="86"/>
      <c r="C10" s="100"/>
      <c r="D10" s="100"/>
      <c r="E10" s="100"/>
      <c r="F10" s="100"/>
      <c r="G10" s="100"/>
      <c r="H10" s="87"/>
      <c r="I10" s="88"/>
      <c r="J10" s="88"/>
      <c r="K10" s="89"/>
      <c r="L10" s="89"/>
      <c r="M10" s="89"/>
      <c r="N10" s="89"/>
      <c r="O10" s="89"/>
      <c r="P10" s="89"/>
      <c r="Q10" s="89"/>
      <c r="R10" s="89"/>
      <c r="S10" s="89"/>
    </row>
    <row r="11" spans="1:20" s="47" customFormat="1" ht="25.15" customHeight="1" thickTop="1" x14ac:dyDescent="0.4">
      <c r="B11" s="67"/>
      <c r="C11" s="367" t="s">
        <v>64</v>
      </c>
      <c r="D11" s="367"/>
      <c r="E11" s="369" t="s">
        <v>1</v>
      </c>
      <c r="F11" s="369"/>
      <c r="G11" s="369"/>
      <c r="H11" s="83"/>
      <c r="I11" s="68" t="s">
        <v>69</v>
      </c>
      <c r="J11" s="84"/>
      <c r="K11" s="68" t="s">
        <v>67</v>
      </c>
      <c r="L11" s="84"/>
      <c r="M11" s="68" t="s">
        <v>256</v>
      </c>
      <c r="N11" s="85"/>
      <c r="O11" s="68" t="s">
        <v>70</v>
      </c>
      <c r="P11" s="84"/>
      <c r="Q11" s="68" t="s">
        <v>257</v>
      </c>
      <c r="R11" s="84"/>
      <c r="S11" s="230" t="s">
        <v>258</v>
      </c>
      <c r="T11" s="99"/>
    </row>
    <row r="12" spans="1:20" s="47" customFormat="1" ht="30.75" customHeight="1" x14ac:dyDescent="0.4">
      <c r="B12" s="69"/>
      <c r="C12" s="368"/>
      <c r="D12" s="368"/>
      <c r="E12" s="370"/>
      <c r="F12" s="370"/>
      <c r="G12" s="370"/>
      <c r="H12" s="93"/>
      <c r="I12" s="38" t="s">
        <v>43</v>
      </c>
      <c r="J12" s="94"/>
      <c r="K12" s="38" t="s">
        <v>43</v>
      </c>
      <c r="L12" s="94"/>
      <c r="M12" s="38" t="s">
        <v>43</v>
      </c>
      <c r="N12" s="95"/>
      <c r="O12" s="38" t="s">
        <v>43</v>
      </c>
      <c r="P12" s="94"/>
      <c r="Q12" s="38" t="s">
        <v>43</v>
      </c>
      <c r="R12" s="94"/>
      <c r="S12" s="231" t="s">
        <v>43</v>
      </c>
      <c r="T12" s="80"/>
    </row>
    <row r="13" spans="1:20" s="47" customFormat="1" ht="25.15" customHeight="1" x14ac:dyDescent="0.45">
      <c r="B13" s="71" t="s">
        <v>44</v>
      </c>
      <c r="C13" s="11">
        <v>501</v>
      </c>
      <c r="D13" s="11" t="s">
        <v>10</v>
      </c>
      <c r="E13" s="11"/>
      <c r="F13" s="11"/>
      <c r="G13" s="11"/>
      <c r="H13" s="72"/>
      <c r="I13" s="157">
        <f>SUM(I14:I16)</f>
        <v>5209</v>
      </c>
      <c r="J13" s="205"/>
      <c r="K13" s="157">
        <f>SUM(K14:K16)</f>
        <v>14000</v>
      </c>
      <c r="L13" s="205"/>
      <c r="M13" s="158">
        <f>SUM(M14:M16)</f>
        <v>0</v>
      </c>
      <c r="N13" s="205"/>
      <c r="O13" s="157">
        <f>SUM(O14:O16)</f>
        <v>14000</v>
      </c>
      <c r="P13" s="206"/>
      <c r="Q13" s="158">
        <f>SUM(Q14:Q16)</f>
        <v>0</v>
      </c>
      <c r="R13" s="206"/>
      <c r="S13" s="166">
        <f>SUM(S14:S16)</f>
        <v>0</v>
      </c>
      <c r="T13" s="80"/>
    </row>
    <row r="14" spans="1:20" s="47" customFormat="1" ht="25.15" customHeight="1" x14ac:dyDescent="0.45">
      <c r="B14" s="73"/>
      <c r="C14" s="11"/>
      <c r="D14" s="11">
        <v>501.1</v>
      </c>
      <c r="E14" s="11" t="s">
        <v>73</v>
      </c>
      <c r="F14" s="11"/>
      <c r="G14" s="11"/>
      <c r="H14" s="72"/>
      <c r="I14" s="207">
        <v>5209</v>
      </c>
      <c r="J14" s="205"/>
      <c r="K14" s="207">
        <v>14000</v>
      </c>
      <c r="L14" s="205"/>
      <c r="M14" s="208">
        <v>0</v>
      </c>
      <c r="N14" s="205"/>
      <c r="O14" s="207">
        <v>14000</v>
      </c>
      <c r="P14" s="206"/>
      <c r="Q14" s="208">
        <v>0</v>
      </c>
      <c r="R14" s="206"/>
      <c r="S14" s="209">
        <v>0</v>
      </c>
      <c r="T14" s="80"/>
    </row>
    <row r="15" spans="1:20" s="47" customFormat="1" ht="25.15" customHeight="1" x14ac:dyDescent="0.45">
      <c r="B15" s="73"/>
      <c r="C15" s="11"/>
      <c r="D15" s="11">
        <v>501.2</v>
      </c>
      <c r="E15" s="11" t="s">
        <v>74</v>
      </c>
      <c r="F15" s="11"/>
      <c r="G15" s="11"/>
      <c r="H15" s="72"/>
      <c r="I15" s="207">
        <v>0</v>
      </c>
      <c r="J15" s="205"/>
      <c r="K15" s="207">
        <v>0</v>
      </c>
      <c r="L15" s="205"/>
      <c r="M15" s="208">
        <v>0</v>
      </c>
      <c r="N15" s="205"/>
      <c r="O15" s="207">
        <v>0</v>
      </c>
      <c r="P15" s="206"/>
      <c r="Q15" s="208">
        <v>0</v>
      </c>
      <c r="R15" s="206"/>
      <c r="S15" s="209">
        <v>0</v>
      </c>
      <c r="T15" s="80"/>
    </row>
    <row r="16" spans="1:20" s="47" customFormat="1" ht="25.15" customHeight="1" x14ac:dyDescent="0.45">
      <c r="B16" s="73"/>
      <c r="C16" s="11"/>
      <c r="D16" s="11">
        <v>501.3</v>
      </c>
      <c r="E16" s="11" t="s">
        <v>75</v>
      </c>
      <c r="F16" s="11"/>
      <c r="G16" s="11"/>
      <c r="H16" s="72"/>
      <c r="I16" s="207">
        <v>0</v>
      </c>
      <c r="J16" s="205"/>
      <c r="K16" s="207">
        <v>0</v>
      </c>
      <c r="L16" s="205"/>
      <c r="M16" s="208">
        <v>0</v>
      </c>
      <c r="N16" s="205"/>
      <c r="O16" s="207">
        <v>0</v>
      </c>
      <c r="P16" s="206"/>
      <c r="Q16" s="208">
        <v>0</v>
      </c>
      <c r="R16" s="206"/>
      <c r="S16" s="209">
        <v>0</v>
      </c>
      <c r="T16" s="80"/>
    </row>
    <row r="17" spans="2:20" s="47" customFormat="1" ht="25.15" customHeight="1" x14ac:dyDescent="0.45">
      <c r="B17" s="73"/>
      <c r="C17" s="11">
        <v>502</v>
      </c>
      <c r="D17" s="11" t="s">
        <v>11</v>
      </c>
      <c r="E17" s="11"/>
      <c r="F17" s="11"/>
      <c r="G17" s="11"/>
      <c r="H17" s="72"/>
      <c r="I17" s="157">
        <v>0</v>
      </c>
      <c r="J17" s="205"/>
      <c r="K17" s="157">
        <v>0</v>
      </c>
      <c r="L17" s="205"/>
      <c r="M17" s="159">
        <v>0</v>
      </c>
      <c r="N17" s="205"/>
      <c r="O17" s="157">
        <v>0</v>
      </c>
      <c r="P17" s="206"/>
      <c r="Q17" s="159">
        <v>0</v>
      </c>
      <c r="R17" s="206"/>
      <c r="S17" s="160">
        <v>0</v>
      </c>
      <c r="T17" s="80"/>
    </row>
    <row r="18" spans="2:20" s="47" customFormat="1" ht="25.15" customHeight="1" x14ac:dyDescent="0.45">
      <c r="B18" s="73"/>
      <c r="C18" s="11">
        <v>512</v>
      </c>
      <c r="D18" s="11" t="s">
        <v>12</v>
      </c>
      <c r="E18" s="11"/>
      <c r="F18" s="11"/>
      <c r="G18" s="11"/>
      <c r="H18" s="72"/>
      <c r="I18" s="157">
        <v>5000</v>
      </c>
      <c r="J18" s="205"/>
      <c r="K18" s="157">
        <v>5000</v>
      </c>
      <c r="L18" s="205"/>
      <c r="M18" s="159">
        <v>5000</v>
      </c>
      <c r="N18" s="205"/>
      <c r="O18" s="157">
        <v>5000</v>
      </c>
      <c r="P18" s="206"/>
      <c r="Q18" s="159">
        <v>5000</v>
      </c>
      <c r="R18" s="206"/>
      <c r="S18" s="160">
        <v>5000</v>
      </c>
      <c r="T18" s="80"/>
    </row>
    <row r="19" spans="2:20" s="47" customFormat="1" ht="25.15" customHeight="1" x14ac:dyDescent="0.45">
      <c r="B19" s="73"/>
      <c r="C19" s="11">
        <v>513</v>
      </c>
      <c r="D19" s="11" t="s">
        <v>13</v>
      </c>
      <c r="E19" s="11"/>
      <c r="F19" s="11"/>
      <c r="G19" s="11"/>
      <c r="H19" s="72"/>
      <c r="I19" s="157">
        <v>0</v>
      </c>
      <c r="J19" s="205"/>
      <c r="K19" s="157">
        <v>0</v>
      </c>
      <c r="L19" s="205"/>
      <c r="M19" s="159">
        <v>0</v>
      </c>
      <c r="N19" s="205"/>
      <c r="O19" s="157">
        <v>0</v>
      </c>
      <c r="P19" s="206"/>
      <c r="Q19" s="159">
        <v>0</v>
      </c>
      <c r="R19" s="206"/>
      <c r="S19" s="160">
        <v>0</v>
      </c>
      <c r="T19" s="80"/>
    </row>
    <row r="20" spans="2:20" s="47" customFormat="1" ht="25.15" customHeight="1" x14ac:dyDescent="0.45">
      <c r="B20" s="73"/>
      <c r="C20" s="11">
        <v>514</v>
      </c>
      <c r="D20" s="11" t="s">
        <v>76</v>
      </c>
      <c r="E20" s="11"/>
      <c r="F20" s="11"/>
      <c r="G20" s="11"/>
      <c r="H20" s="72"/>
      <c r="I20" s="157">
        <v>0</v>
      </c>
      <c r="J20" s="205"/>
      <c r="K20" s="157">
        <v>0</v>
      </c>
      <c r="L20" s="205"/>
      <c r="M20" s="159">
        <v>0</v>
      </c>
      <c r="N20" s="205"/>
      <c r="O20" s="157">
        <v>0</v>
      </c>
      <c r="P20" s="206"/>
      <c r="Q20" s="159">
        <v>0</v>
      </c>
      <c r="R20" s="206"/>
      <c r="S20" s="160">
        <v>0</v>
      </c>
      <c r="T20" s="80"/>
    </row>
    <row r="21" spans="2:20" s="47" customFormat="1" ht="25.15" customHeight="1" x14ac:dyDescent="0.45">
      <c r="B21" s="73"/>
      <c r="C21" s="11">
        <v>515</v>
      </c>
      <c r="D21" s="11" t="s">
        <v>14</v>
      </c>
      <c r="E21" s="11"/>
      <c r="F21" s="11"/>
      <c r="G21" s="11"/>
      <c r="H21" s="72"/>
      <c r="I21" s="157">
        <v>94798</v>
      </c>
      <c r="J21" s="205"/>
      <c r="K21" s="157">
        <v>86422</v>
      </c>
      <c r="L21" s="205"/>
      <c r="M21" s="159">
        <v>86420</v>
      </c>
      <c r="N21" s="205"/>
      <c r="O21" s="157">
        <v>86422</v>
      </c>
      <c r="P21" s="206"/>
      <c r="Q21" s="159">
        <v>86420</v>
      </c>
      <c r="R21" s="206"/>
      <c r="S21" s="160">
        <v>86420</v>
      </c>
      <c r="T21" s="80"/>
    </row>
    <row r="22" spans="2:20" s="47" customFormat="1" ht="25.15" customHeight="1" x14ac:dyDescent="0.45">
      <c r="B22" s="73"/>
      <c r="C22" s="11">
        <v>516</v>
      </c>
      <c r="D22" s="11" t="s">
        <v>77</v>
      </c>
      <c r="E22" s="11"/>
      <c r="F22" s="11"/>
      <c r="G22" s="11"/>
      <c r="H22" s="72"/>
      <c r="I22" s="157">
        <v>300</v>
      </c>
      <c r="J22" s="205"/>
      <c r="K22" s="157">
        <v>0</v>
      </c>
      <c r="L22" s="205"/>
      <c r="M22" s="159">
        <v>0</v>
      </c>
      <c r="N22" s="205"/>
      <c r="O22" s="157">
        <v>0</v>
      </c>
      <c r="P22" s="206"/>
      <c r="Q22" s="159">
        <v>0</v>
      </c>
      <c r="R22" s="206"/>
      <c r="S22" s="160">
        <v>0</v>
      </c>
      <c r="T22" s="80"/>
    </row>
    <row r="23" spans="2:20" s="47" customFormat="1" ht="25.15" customHeight="1" x14ac:dyDescent="0.45">
      <c r="B23" s="73"/>
      <c r="C23" s="11">
        <v>520</v>
      </c>
      <c r="D23" s="11" t="s">
        <v>78</v>
      </c>
      <c r="E23" s="11"/>
      <c r="F23" s="11"/>
      <c r="G23" s="11"/>
      <c r="H23" s="72"/>
      <c r="I23" s="157">
        <f>SUM(I24:I28)</f>
        <v>15455</v>
      </c>
      <c r="J23" s="205"/>
      <c r="K23" s="157">
        <f>SUM(K24:K28)</f>
        <v>15430</v>
      </c>
      <c r="L23" s="205"/>
      <c r="M23" s="158">
        <f>SUM(M24:M28)</f>
        <v>9979</v>
      </c>
      <c r="N23" s="205"/>
      <c r="O23" s="157">
        <f>SUM(O24:O28)</f>
        <v>15430</v>
      </c>
      <c r="P23" s="206"/>
      <c r="Q23" s="158">
        <f>SUM(Q24:Q28)</f>
        <v>9725</v>
      </c>
      <c r="R23" s="206"/>
      <c r="S23" s="158">
        <f>SUM(S24:S28)</f>
        <v>9725</v>
      </c>
      <c r="T23" s="80"/>
    </row>
    <row r="24" spans="2:20" s="47" customFormat="1" ht="25.15" customHeight="1" x14ac:dyDescent="0.45">
      <c r="B24" s="73"/>
      <c r="C24" s="11"/>
      <c r="D24" s="11">
        <v>520.1</v>
      </c>
      <c r="E24" s="11" t="s">
        <v>80</v>
      </c>
      <c r="F24" s="11"/>
      <c r="G24" s="11"/>
      <c r="H24" s="72"/>
      <c r="I24" s="207">
        <v>0</v>
      </c>
      <c r="J24" s="205"/>
      <c r="K24" s="207">
        <v>0</v>
      </c>
      <c r="L24" s="205"/>
      <c r="M24" s="208">
        <v>0</v>
      </c>
      <c r="N24" s="205"/>
      <c r="O24" s="207">
        <v>0</v>
      </c>
      <c r="P24" s="206"/>
      <c r="Q24" s="208">
        <v>0</v>
      </c>
      <c r="R24" s="206"/>
      <c r="S24" s="209">
        <v>0</v>
      </c>
      <c r="T24" s="80"/>
    </row>
    <row r="25" spans="2:20" s="47" customFormat="1" ht="25.15" customHeight="1" x14ac:dyDescent="0.45">
      <c r="B25" s="73"/>
      <c r="C25" s="11"/>
      <c r="D25" s="11">
        <v>520.20000000000005</v>
      </c>
      <c r="E25" s="11" t="s">
        <v>16</v>
      </c>
      <c r="F25" s="11"/>
      <c r="G25" s="11"/>
      <c r="H25" s="72"/>
      <c r="I25" s="207">
        <v>0</v>
      </c>
      <c r="J25" s="205"/>
      <c r="K25" s="207">
        <v>0</v>
      </c>
      <c r="L25" s="205"/>
      <c r="M25" s="208">
        <v>0</v>
      </c>
      <c r="N25" s="205"/>
      <c r="O25" s="207">
        <v>0</v>
      </c>
      <c r="P25" s="206"/>
      <c r="Q25" s="208">
        <v>0</v>
      </c>
      <c r="R25" s="206"/>
      <c r="S25" s="209">
        <v>0</v>
      </c>
      <c r="T25" s="80"/>
    </row>
    <row r="26" spans="2:20" s="47" customFormat="1" ht="25.15" customHeight="1" x14ac:dyDescent="0.45">
      <c r="B26" s="73"/>
      <c r="C26" s="11"/>
      <c r="D26" s="11">
        <v>520.29999999999995</v>
      </c>
      <c r="E26" s="11" t="s">
        <v>17</v>
      </c>
      <c r="F26" s="11"/>
      <c r="G26" s="11"/>
      <c r="H26" s="72"/>
      <c r="I26" s="207">
        <v>14315</v>
      </c>
      <c r="J26" s="205"/>
      <c r="K26" s="207">
        <v>14315</v>
      </c>
      <c r="L26" s="205"/>
      <c r="M26" s="208">
        <v>9225</v>
      </c>
      <c r="N26" s="205"/>
      <c r="O26" s="207">
        <v>14315</v>
      </c>
      <c r="P26" s="206"/>
      <c r="Q26" s="208">
        <v>9225</v>
      </c>
      <c r="R26" s="206"/>
      <c r="S26" s="209">
        <v>9225</v>
      </c>
      <c r="T26" s="80"/>
    </row>
    <row r="27" spans="2:20" s="47" customFormat="1" ht="25.15" customHeight="1" x14ac:dyDescent="0.45">
      <c r="B27" s="73"/>
      <c r="C27" s="11"/>
      <c r="D27" s="11">
        <v>520.4</v>
      </c>
      <c r="E27" s="11" t="s">
        <v>81</v>
      </c>
      <c r="F27" s="11"/>
      <c r="G27" s="11"/>
      <c r="H27" s="72"/>
      <c r="I27" s="207">
        <v>1140</v>
      </c>
      <c r="J27" s="205"/>
      <c r="K27" s="207">
        <v>1115</v>
      </c>
      <c r="L27" s="205"/>
      <c r="M27" s="208">
        <v>754</v>
      </c>
      <c r="N27" s="205"/>
      <c r="O27" s="207">
        <v>1115</v>
      </c>
      <c r="P27" s="206"/>
      <c r="Q27" s="208">
        <v>500</v>
      </c>
      <c r="R27" s="206"/>
      <c r="S27" s="209">
        <v>500</v>
      </c>
      <c r="T27" s="80"/>
    </row>
    <row r="28" spans="2:20" s="47" customFormat="1" ht="25.15" customHeight="1" x14ac:dyDescent="0.45">
      <c r="B28" s="73"/>
      <c r="C28" s="11"/>
      <c r="D28" s="11">
        <v>520.5</v>
      </c>
      <c r="E28" s="11" t="s">
        <v>82</v>
      </c>
      <c r="F28" s="11"/>
      <c r="G28" s="11"/>
      <c r="H28" s="72"/>
      <c r="I28" s="207">
        <v>0</v>
      </c>
      <c r="J28" s="205"/>
      <c r="K28" s="207">
        <v>0</v>
      </c>
      <c r="L28" s="205"/>
      <c r="M28" s="208">
        <v>0</v>
      </c>
      <c r="N28" s="205"/>
      <c r="O28" s="207">
        <v>0</v>
      </c>
      <c r="P28" s="206"/>
      <c r="Q28" s="208">
        <v>0</v>
      </c>
      <c r="R28" s="206"/>
      <c r="S28" s="209">
        <v>0</v>
      </c>
      <c r="T28" s="80"/>
    </row>
    <row r="29" spans="2:20" s="47" customFormat="1" ht="25.15" customHeight="1" x14ac:dyDescent="0.45">
      <c r="B29" s="73"/>
      <c r="C29" s="11">
        <v>522</v>
      </c>
      <c r="D29" s="11" t="s">
        <v>19</v>
      </c>
      <c r="E29" s="11"/>
      <c r="F29" s="11"/>
      <c r="G29" s="11"/>
      <c r="H29" s="72"/>
      <c r="I29" s="157">
        <v>0</v>
      </c>
      <c r="J29" s="205"/>
      <c r="K29" s="157">
        <v>0</v>
      </c>
      <c r="L29" s="205"/>
      <c r="M29" s="159">
        <v>0</v>
      </c>
      <c r="N29" s="205"/>
      <c r="O29" s="157">
        <v>0</v>
      </c>
      <c r="P29" s="206"/>
      <c r="Q29" s="159">
        <v>0</v>
      </c>
      <c r="R29" s="206"/>
      <c r="S29" s="160">
        <v>0</v>
      </c>
      <c r="T29" s="80"/>
    </row>
    <row r="30" spans="2:20" s="47" customFormat="1" ht="25.15" customHeight="1" x14ac:dyDescent="0.45">
      <c r="B30" s="73"/>
      <c r="C30" s="11">
        <v>527</v>
      </c>
      <c r="D30" s="11" t="s">
        <v>20</v>
      </c>
      <c r="E30" s="11"/>
      <c r="F30" s="11"/>
      <c r="G30" s="11"/>
      <c r="H30" s="72"/>
      <c r="I30" s="157">
        <v>0</v>
      </c>
      <c r="J30" s="205"/>
      <c r="K30" s="157">
        <v>0</v>
      </c>
      <c r="L30" s="205"/>
      <c r="M30" s="159">
        <v>0</v>
      </c>
      <c r="N30" s="205"/>
      <c r="O30" s="157">
        <v>0</v>
      </c>
      <c r="P30" s="206"/>
      <c r="Q30" s="159">
        <v>0</v>
      </c>
      <c r="R30" s="206"/>
      <c r="S30" s="160">
        <v>0</v>
      </c>
      <c r="T30" s="80"/>
    </row>
    <row r="31" spans="2:20" s="47" customFormat="1" ht="25.15" customHeight="1" x14ac:dyDescent="0.45">
      <c r="B31" s="73"/>
      <c r="C31" s="11">
        <v>530</v>
      </c>
      <c r="D31" s="11" t="s">
        <v>83</v>
      </c>
      <c r="E31" s="11"/>
      <c r="F31" s="11"/>
      <c r="G31" s="11"/>
      <c r="H31" s="72"/>
      <c r="I31" s="157">
        <v>0</v>
      </c>
      <c r="J31" s="205"/>
      <c r="K31" s="157">
        <v>0</v>
      </c>
      <c r="L31" s="205"/>
      <c r="M31" s="159">
        <v>0</v>
      </c>
      <c r="N31" s="205"/>
      <c r="O31" s="157">
        <v>0</v>
      </c>
      <c r="P31" s="206"/>
      <c r="Q31" s="159">
        <v>0</v>
      </c>
      <c r="R31" s="206"/>
      <c r="S31" s="160">
        <v>0</v>
      </c>
      <c r="T31" s="80"/>
    </row>
    <row r="32" spans="2:20" s="47" customFormat="1" ht="25.15" customHeight="1" x14ac:dyDescent="0.45">
      <c r="B32" s="73"/>
      <c r="C32" s="11">
        <v>531</v>
      </c>
      <c r="D32" s="11" t="s">
        <v>84</v>
      </c>
      <c r="E32" s="11"/>
      <c r="F32" s="11"/>
      <c r="G32" s="11"/>
      <c r="H32" s="72"/>
      <c r="I32" s="157">
        <v>0</v>
      </c>
      <c r="J32" s="205"/>
      <c r="K32" s="157">
        <v>0</v>
      </c>
      <c r="L32" s="205"/>
      <c r="M32" s="159">
        <v>239</v>
      </c>
      <c r="N32" s="205"/>
      <c r="O32" s="157">
        <v>0</v>
      </c>
      <c r="P32" s="206"/>
      <c r="Q32" s="159">
        <v>0</v>
      </c>
      <c r="R32" s="206"/>
      <c r="S32" s="160">
        <v>0</v>
      </c>
      <c r="T32" s="80"/>
    </row>
    <row r="33" spans="2:20" s="47" customFormat="1" ht="25.15" customHeight="1" x14ac:dyDescent="0.45">
      <c r="B33" s="73"/>
      <c r="C33" s="11">
        <v>533</v>
      </c>
      <c r="D33" s="11" t="s">
        <v>22</v>
      </c>
      <c r="E33" s="11"/>
      <c r="F33" s="11"/>
      <c r="G33" s="11"/>
      <c r="H33" s="72"/>
      <c r="I33" s="157">
        <v>0</v>
      </c>
      <c r="J33" s="205"/>
      <c r="K33" s="157">
        <v>0</v>
      </c>
      <c r="L33" s="205"/>
      <c r="M33" s="159">
        <v>0</v>
      </c>
      <c r="N33" s="205"/>
      <c r="O33" s="157">
        <v>0</v>
      </c>
      <c r="P33" s="206"/>
      <c r="Q33" s="159">
        <v>0</v>
      </c>
      <c r="R33" s="206"/>
      <c r="S33" s="160">
        <v>0</v>
      </c>
      <c r="T33" s="80"/>
    </row>
    <row r="34" spans="2:20" s="47" customFormat="1" ht="25.15" customHeight="1" x14ac:dyDescent="0.45">
      <c r="B34" s="73"/>
      <c r="C34" s="11">
        <v>540</v>
      </c>
      <c r="D34" s="11" t="s">
        <v>23</v>
      </c>
      <c r="E34" s="11"/>
      <c r="F34" s="11"/>
      <c r="G34" s="11"/>
      <c r="H34" s="72"/>
      <c r="I34" s="157">
        <v>0</v>
      </c>
      <c r="J34" s="205"/>
      <c r="K34" s="157">
        <v>0</v>
      </c>
      <c r="L34" s="205"/>
      <c r="M34" s="159">
        <v>0</v>
      </c>
      <c r="N34" s="205"/>
      <c r="O34" s="157">
        <v>0</v>
      </c>
      <c r="P34" s="206"/>
      <c r="Q34" s="159">
        <v>0</v>
      </c>
      <c r="R34" s="206"/>
      <c r="S34" s="160">
        <v>0</v>
      </c>
      <c r="T34" s="80"/>
    </row>
    <row r="35" spans="2:20" s="47" customFormat="1" ht="25.15" customHeight="1" x14ac:dyDescent="0.45">
      <c r="B35" s="73"/>
      <c r="C35" s="11">
        <v>546</v>
      </c>
      <c r="D35" s="11" t="s">
        <v>24</v>
      </c>
      <c r="E35" s="11"/>
      <c r="F35" s="11"/>
      <c r="G35" s="11"/>
      <c r="H35" s="72"/>
      <c r="I35" s="157">
        <v>494</v>
      </c>
      <c r="J35" s="205"/>
      <c r="K35" s="157">
        <v>450</v>
      </c>
      <c r="L35" s="205"/>
      <c r="M35" s="159">
        <v>450</v>
      </c>
      <c r="N35" s="205"/>
      <c r="O35" s="157">
        <v>450</v>
      </c>
      <c r="P35" s="206"/>
      <c r="Q35" s="159">
        <v>450</v>
      </c>
      <c r="R35" s="206"/>
      <c r="S35" s="160">
        <v>450</v>
      </c>
      <c r="T35" s="80"/>
    </row>
    <row r="36" spans="2:20" s="47" customFormat="1" ht="24.65" customHeight="1" thickBot="1" x14ac:dyDescent="0.5">
      <c r="B36" s="195"/>
      <c r="C36" s="196">
        <v>547</v>
      </c>
      <c r="D36" s="196" t="s">
        <v>25</v>
      </c>
      <c r="E36" s="196"/>
      <c r="F36" s="196"/>
      <c r="G36" s="196"/>
      <c r="H36" s="72"/>
      <c r="I36" s="161">
        <v>317306</v>
      </c>
      <c r="J36" s="205"/>
      <c r="K36" s="161">
        <v>366066</v>
      </c>
      <c r="L36" s="205"/>
      <c r="M36" s="162">
        <v>300600</v>
      </c>
      <c r="N36" s="205"/>
      <c r="O36" s="161">
        <v>306000</v>
      </c>
      <c r="P36" s="206"/>
      <c r="Q36" s="162">
        <v>306000</v>
      </c>
      <c r="R36" s="206"/>
      <c r="S36" s="163">
        <v>306000</v>
      </c>
      <c r="T36" s="80"/>
    </row>
    <row r="37" spans="2:20" s="47" customFormat="1" ht="30" customHeight="1" thickTop="1" thickBot="1" x14ac:dyDescent="0.45">
      <c r="B37" s="169" t="s">
        <v>46</v>
      </c>
      <c r="C37" s="167"/>
      <c r="D37" s="167"/>
      <c r="E37" s="167"/>
      <c r="F37" s="167"/>
      <c r="G37" s="167"/>
      <c r="H37" s="72"/>
      <c r="I37" s="200">
        <f>SUM(I13,I17:I23,I29:I36)</f>
        <v>438562</v>
      </c>
      <c r="J37" s="201"/>
      <c r="K37" s="200">
        <f t="shared" ref="K37:S37" si="0">SUM(K13,K17:K23,K29:K36)</f>
        <v>487368</v>
      </c>
      <c r="L37" s="201"/>
      <c r="M37" s="202">
        <f t="shared" si="0"/>
        <v>402688</v>
      </c>
      <c r="N37" s="201"/>
      <c r="O37" s="200">
        <f t="shared" si="0"/>
        <v>427302</v>
      </c>
      <c r="P37" s="201"/>
      <c r="Q37" s="202">
        <f t="shared" si="0"/>
        <v>407595</v>
      </c>
      <c r="R37" s="201"/>
      <c r="S37" s="202">
        <f t="shared" si="0"/>
        <v>407595</v>
      </c>
      <c r="T37" s="80"/>
    </row>
    <row r="38" spans="2:20" ht="12" customHeight="1" thickTop="1" x14ac:dyDescent="0.45">
      <c r="B38" s="75"/>
      <c r="C38" s="4"/>
      <c r="D38" s="4"/>
      <c r="E38" s="4"/>
      <c r="F38" s="4"/>
      <c r="G38" s="4"/>
      <c r="H38" s="76"/>
      <c r="I38" s="210"/>
      <c r="J38" s="205"/>
      <c r="K38" s="210"/>
      <c r="L38" s="205"/>
      <c r="M38" s="211"/>
      <c r="N38" s="205"/>
      <c r="O38" s="210"/>
      <c r="P38" s="206"/>
      <c r="Q38" s="211"/>
      <c r="R38" s="206"/>
      <c r="S38" s="212"/>
      <c r="T38" s="81"/>
    </row>
    <row r="39" spans="2:20" s="47" customFormat="1" ht="25.15" customHeight="1" x14ac:dyDescent="0.45">
      <c r="B39" s="71" t="s">
        <v>45</v>
      </c>
      <c r="C39" s="11">
        <v>601</v>
      </c>
      <c r="D39" s="11" t="s">
        <v>10</v>
      </c>
      <c r="E39" s="11"/>
      <c r="F39" s="11"/>
      <c r="G39" s="11"/>
      <c r="H39" s="72"/>
      <c r="I39" s="197">
        <v>0</v>
      </c>
      <c r="J39" s="205"/>
      <c r="K39" s="197">
        <v>0</v>
      </c>
      <c r="L39" s="205"/>
      <c r="M39" s="198">
        <v>0</v>
      </c>
      <c r="N39" s="205"/>
      <c r="O39" s="197">
        <v>0</v>
      </c>
      <c r="P39" s="206"/>
      <c r="Q39" s="198">
        <v>0</v>
      </c>
      <c r="R39" s="206"/>
      <c r="S39" s="199">
        <v>0</v>
      </c>
      <c r="T39" s="80"/>
    </row>
    <row r="40" spans="2:20" s="47" customFormat="1" ht="25.15" customHeight="1" x14ac:dyDescent="0.45">
      <c r="B40" s="73"/>
      <c r="C40" s="11">
        <v>602</v>
      </c>
      <c r="D40" s="11" t="s">
        <v>11</v>
      </c>
      <c r="E40" s="11"/>
      <c r="F40" s="11"/>
      <c r="G40" s="11"/>
      <c r="H40" s="72"/>
      <c r="I40" s="157">
        <v>175</v>
      </c>
      <c r="J40" s="205"/>
      <c r="K40" s="157">
        <v>175</v>
      </c>
      <c r="L40" s="205"/>
      <c r="M40" s="159">
        <v>50</v>
      </c>
      <c r="N40" s="205"/>
      <c r="O40" s="157">
        <v>175</v>
      </c>
      <c r="P40" s="206"/>
      <c r="Q40" s="159">
        <v>50</v>
      </c>
      <c r="R40" s="206"/>
      <c r="S40" s="160">
        <v>50</v>
      </c>
      <c r="T40" s="80"/>
    </row>
    <row r="41" spans="2:20" s="47" customFormat="1" ht="25.15" customHeight="1" x14ac:dyDescent="0.45">
      <c r="B41" s="73"/>
      <c r="C41" s="11">
        <v>603</v>
      </c>
      <c r="D41" s="11" t="s">
        <v>26</v>
      </c>
      <c r="E41" s="11"/>
      <c r="F41" s="11"/>
      <c r="G41" s="11"/>
      <c r="H41" s="72"/>
      <c r="I41" s="157">
        <v>1553</v>
      </c>
      <c r="J41" s="205"/>
      <c r="K41" s="157">
        <v>2500</v>
      </c>
      <c r="L41" s="205"/>
      <c r="M41" s="159">
        <v>0</v>
      </c>
      <c r="N41" s="205"/>
      <c r="O41" s="157">
        <v>2500</v>
      </c>
      <c r="P41" s="206"/>
      <c r="Q41" s="159">
        <v>0</v>
      </c>
      <c r="R41" s="206"/>
      <c r="S41" s="160">
        <v>0</v>
      </c>
      <c r="T41" s="80"/>
    </row>
    <row r="42" spans="2:20" s="47" customFormat="1" ht="25.15" customHeight="1" x14ac:dyDescent="0.45">
      <c r="B42" s="73"/>
      <c r="C42" s="11">
        <v>604</v>
      </c>
      <c r="D42" s="11" t="s">
        <v>27</v>
      </c>
      <c r="E42" s="11"/>
      <c r="F42" s="11"/>
      <c r="G42" s="11"/>
      <c r="H42" s="72"/>
      <c r="I42" s="157">
        <v>0</v>
      </c>
      <c r="J42" s="205"/>
      <c r="K42" s="157">
        <v>0</v>
      </c>
      <c r="L42" s="205"/>
      <c r="M42" s="159">
        <v>0</v>
      </c>
      <c r="N42" s="205"/>
      <c r="O42" s="157">
        <v>0</v>
      </c>
      <c r="P42" s="206"/>
      <c r="Q42" s="159">
        <v>0</v>
      </c>
      <c r="R42" s="206"/>
      <c r="S42" s="160">
        <v>0</v>
      </c>
      <c r="T42" s="80"/>
    </row>
    <row r="43" spans="2:20" s="47" customFormat="1" ht="25.15" customHeight="1" x14ac:dyDescent="0.45">
      <c r="B43" s="73"/>
      <c r="C43" s="11">
        <v>605</v>
      </c>
      <c r="D43" s="11" t="s">
        <v>28</v>
      </c>
      <c r="E43" s="11"/>
      <c r="F43" s="11"/>
      <c r="G43" s="11"/>
      <c r="H43" s="72"/>
      <c r="I43" s="157">
        <v>1143</v>
      </c>
      <c r="J43" s="205"/>
      <c r="K43" s="157">
        <v>1589</v>
      </c>
      <c r="L43" s="205"/>
      <c r="M43" s="159">
        <v>300</v>
      </c>
      <c r="N43" s="205"/>
      <c r="O43" s="157">
        <v>1589</v>
      </c>
      <c r="P43" s="206"/>
      <c r="Q43" s="159">
        <v>300</v>
      </c>
      <c r="R43" s="206"/>
      <c r="S43" s="160">
        <v>300</v>
      </c>
      <c r="T43" s="80"/>
    </row>
    <row r="44" spans="2:20" s="47" customFormat="1" ht="25.15" customHeight="1" x14ac:dyDescent="0.45">
      <c r="B44" s="73"/>
      <c r="C44" s="11">
        <v>606</v>
      </c>
      <c r="D44" s="11" t="s">
        <v>29</v>
      </c>
      <c r="E44" s="11"/>
      <c r="F44" s="11"/>
      <c r="G44" s="11"/>
      <c r="H44" s="72"/>
      <c r="I44" s="157">
        <v>5154</v>
      </c>
      <c r="J44" s="205"/>
      <c r="K44" s="157">
        <v>6000</v>
      </c>
      <c r="L44" s="205"/>
      <c r="M44" s="159">
        <v>1600</v>
      </c>
      <c r="N44" s="205"/>
      <c r="O44" s="157">
        <v>6000</v>
      </c>
      <c r="P44" s="206"/>
      <c r="Q44" s="159">
        <v>1600</v>
      </c>
      <c r="R44" s="206"/>
      <c r="S44" s="160">
        <v>1600</v>
      </c>
      <c r="T44" s="80"/>
    </row>
    <row r="45" spans="2:20" s="47" customFormat="1" ht="25.15" customHeight="1" x14ac:dyDescent="0.45">
      <c r="B45" s="73"/>
      <c r="C45" s="11">
        <v>607</v>
      </c>
      <c r="D45" s="11" t="s">
        <v>30</v>
      </c>
      <c r="E45" s="11"/>
      <c r="F45" s="11"/>
      <c r="G45" s="11"/>
      <c r="H45" s="72"/>
      <c r="I45" s="157">
        <v>17066</v>
      </c>
      <c r="J45" s="205"/>
      <c r="K45" s="157">
        <v>8000</v>
      </c>
      <c r="L45" s="205"/>
      <c r="M45" s="159">
        <v>6583</v>
      </c>
      <c r="N45" s="205"/>
      <c r="O45" s="157">
        <v>8000</v>
      </c>
      <c r="P45" s="206"/>
      <c r="Q45" s="159">
        <v>3000</v>
      </c>
      <c r="R45" s="206"/>
      <c r="S45" s="160">
        <v>3000</v>
      </c>
      <c r="T45" s="80"/>
    </row>
    <row r="46" spans="2:20" s="47" customFormat="1" ht="25.15" customHeight="1" x14ac:dyDescent="0.45">
      <c r="B46" s="73"/>
      <c r="C46" s="11">
        <v>608</v>
      </c>
      <c r="D46" s="11" t="s">
        <v>85</v>
      </c>
      <c r="E46" s="11"/>
      <c r="F46" s="11"/>
      <c r="G46" s="11"/>
      <c r="H46" s="72"/>
      <c r="I46" s="157">
        <f>SUM(I47:I48)</f>
        <v>9418</v>
      </c>
      <c r="J46" s="205"/>
      <c r="K46" s="164">
        <f>SUM(K47:K48)</f>
        <v>6000</v>
      </c>
      <c r="L46" s="205"/>
      <c r="M46" s="165">
        <f>SUM(M47:M48)</f>
        <v>8533</v>
      </c>
      <c r="N46" s="205"/>
      <c r="O46" s="204">
        <f>SUM(O47:O48)</f>
        <v>6000</v>
      </c>
      <c r="P46" s="206"/>
      <c r="Q46" s="165">
        <f>SUM(Q47:Q48)</f>
        <v>7000</v>
      </c>
      <c r="R46" s="206"/>
      <c r="S46" s="203">
        <f>SUM(S47:S48)</f>
        <v>7000</v>
      </c>
      <c r="T46" s="80"/>
    </row>
    <row r="47" spans="2:20" s="47" customFormat="1" ht="25.15" customHeight="1" x14ac:dyDescent="0.45">
      <c r="B47" s="73"/>
      <c r="C47" s="11"/>
      <c r="D47" s="11">
        <v>608.1</v>
      </c>
      <c r="E47" s="11" t="s">
        <v>86</v>
      </c>
      <c r="F47" s="11"/>
      <c r="G47" s="11"/>
      <c r="H47" s="72"/>
      <c r="I47" s="207">
        <v>7612</v>
      </c>
      <c r="J47" s="205"/>
      <c r="K47" s="207">
        <v>5000</v>
      </c>
      <c r="L47" s="205"/>
      <c r="M47" s="208">
        <v>7100</v>
      </c>
      <c r="N47" s="205"/>
      <c r="O47" s="207">
        <v>5000</v>
      </c>
      <c r="P47" s="206"/>
      <c r="Q47" s="208">
        <v>6000</v>
      </c>
      <c r="R47" s="206"/>
      <c r="S47" s="209">
        <v>6000</v>
      </c>
      <c r="T47" s="80"/>
    </row>
    <row r="48" spans="2:20" s="47" customFormat="1" ht="25.15" customHeight="1" x14ac:dyDescent="0.45">
      <c r="B48" s="73"/>
      <c r="C48" s="11"/>
      <c r="D48" s="11">
        <v>608.20000000000005</v>
      </c>
      <c r="E48" s="11" t="s">
        <v>87</v>
      </c>
      <c r="F48" s="11"/>
      <c r="G48" s="11"/>
      <c r="H48" s="72"/>
      <c r="I48" s="207">
        <v>1806</v>
      </c>
      <c r="J48" s="205"/>
      <c r="K48" s="207">
        <v>1000</v>
      </c>
      <c r="L48" s="205"/>
      <c r="M48" s="208">
        <v>1433</v>
      </c>
      <c r="N48" s="205"/>
      <c r="O48" s="207">
        <v>1000</v>
      </c>
      <c r="P48" s="206"/>
      <c r="Q48" s="208">
        <v>1000</v>
      </c>
      <c r="R48" s="206"/>
      <c r="S48" s="209">
        <v>1000</v>
      </c>
      <c r="T48" s="80"/>
    </row>
    <row r="49" spans="2:20" s="47" customFormat="1" ht="25.15" customHeight="1" x14ac:dyDescent="0.45">
      <c r="B49" s="73"/>
      <c r="C49" s="11">
        <v>609</v>
      </c>
      <c r="D49" s="11" t="s">
        <v>31</v>
      </c>
      <c r="E49" s="11"/>
      <c r="F49" s="11"/>
      <c r="G49" s="11"/>
      <c r="H49" s="72"/>
      <c r="I49" s="157">
        <v>395</v>
      </c>
      <c r="J49" s="205"/>
      <c r="K49" s="157">
        <v>395</v>
      </c>
      <c r="L49" s="205"/>
      <c r="M49" s="159">
        <v>395</v>
      </c>
      <c r="N49" s="205"/>
      <c r="O49" s="157">
        <v>395</v>
      </c>
      <c r="P49" s="206"/>
      <c r="Q49" s="159">
        <v>400</v>
      </c>
      <c r="R49" s="206"/>
      <c r="S49" s="160">
        <v>400</v>
      </c>
      <c r="T49" s="80"/>
    </row>
    <row r="50" spans="2:20" s="47" customFormat="1" ht="25.15" customHeight="1" x14ac:dyDescent="0.45">
      <c r="B50" s="73"/>
      <c r="C50" s="11">
        <v>610</v>
      </c>
      <c r="D50" s="11" t="s">
        <v>88</v>
      </c>
      <c r="E50" s="11"/>
      <c r="F50" s="11"/>
      <c r="G50" s="11"/>
      <c r="H50" s="72"/>
      <c r="I50" s="157">
        <f>SUM(I51:I52)</f>
        <v>9417</v>
      </c>
      <c r="J50" s="205"/>
      <c r="K50" s="164">
        <f>SUM(K51:K52)</f>
        <v>9350</v>
      </c>
      <c r="L50" s="205"/>
      <c r="M50" s="165">
        <f>SUM(M51:M52)</f>
        <v>7457</v>
      </c>
      <c r="N50" s="205"/>
      <c r="O50" s="204">
        <f>SUM(O51:O52)</f>
        <v>5500</v>
      </c>
      <c r="P50" s="206"/>
      <c r="Q50" s="165">
        <f>SUM(Q51:Q52)</f>
        <v>6350</v>
      </c>
      <c r="R50" s="206"/>
      <c r="S50" s="203">
        <f>SUM(S51:S52)</f>
        <v>6350</v>
      </c>
      <c r="T50" s="80"/>
    </row>
    <row r="51" spans="2:20" s="47" customFormat="1" ht="25.15" customHeight="1" x14ac:dyDescent="0.45">
      <c r="B51" s="73"/>
      <c r="C51" s="11"/>
      <c r="D51" s="11">
        <v>610.1</v>
      </c>
      <c r="E51" s="11" t="s">
        <v>86</v>
      </c>
      <c r="F51" s="11"/>
      <c r="G51" s="11"/>
      <c r="H51" s="72"/>
      <c r="I51" s="207">
        <v>8876</v>
      </c>
      <c r="J51" s="205"/>
      <c r="K51" s="207">
        <v>8850</v>
      </c>
      <c r="L51" s="205"/>
      <c r="M51" s="208">
        <v>7100</v>
      </c>
      <c r="N51" s="205"/>
      <c r="O51" s="207">
        <v>5000</v>
      </c>
      <c r="P51" s="206"/>
      <c r="Q51" s="208">
        <v>6000</v>
      </c>
      <c r="R51" s="206"/>
      <c r="S51" s="209">
        <v>6000</v>
      </c>
      <c r="T51" s="80"/>
    </row>
    <row r="52" spans="2:20" s="47" customFormat="1" ht="25.15" customHeight="1" x14ac:dyDescent="0.45">
      <c r="B52" s="73"/>
      <c r="C52" s="11"/>
      <c r="D52" s="11">
        <v>610.20000000000005</v>
      </c>
      <c r="E52" s="11" t="s">
        <v>87</v>
      </c>
      <c r="F52" s="11"/>
      <c r="G52" s="11"/>
      <c r="H52" s="72"/>
      <c r="I52" s="207">
        <v>541</v>
      </c>
      <c r="J52" s="205"/>
      <c r="K52" s="207">
        <v>500</v>
      </c>
      <c r="L52" s="205"/>
      <c r="M52" s="208">
        <v>357</v>
      </c>
      <c r="N52" s="205"/>
      <c r="O52" s="207">
        <v>500</v>
      </c>
      <c r="P52" s="206"/>
      <c r="Q52" s="208">
        <v>350</v>
      </c>
      <c r="R52" s="206"/>
      <c r="S52" s="209">
        <v>350</v>
      </c>
      <c r="T52" s="80"/>
    </row>
    <row r="53" spans="2:20" s="47" customFormat="1" ht="25.15" customHeight="1" x14ac:dyDescent="0.45">
      <c r="B53" s="73"/>
      <c r="C53" s="11">
        <v>611</v>
      </c>
      <c r="D53" s="11" t="s">
        <v>32</v>
      </c>
      <c r="E53" s="11"/>
      <c r="F53" s="11"/>
      <c r="G53" s="11"/>
      <c r="H53" s="72"/>
      <c r="I53" s="157">
        <v>12601</v>
      </c>
      <c r="J53" s="205"/>
      <c r="K53" s="157">
        <v>12600</v>
      </c>
      <c r="L53" s="205"/>
      <c r="M53" s="159">
        <v>3154</v>
      </c>
      <c r="N53" s="205"/>
      <c r="O53" s="157">
        <v>12600</v>
      </c>
      <c r="P53" s="206"/>
      <c r="Q53" s="159">
        <v>8000</v>
      </c>
      <c r="R53" s="206"/>
      <c r="S53" s="160">
        <v>8000</v>
      </c>
      <c r="T53" s="80"/>
    </row>
    <row r="54" spans="2:20" s="47" customFormat="1" ht="25.15" customHeight="1" x14ac:dyDescent="0.45">
      <c r="B54" s="73"/>
      <c r="C54" s="11">
        <v>612</v>
      </c>
      <c r="D54" s="11" t="s">
        <v>12</v>
      </c>
      <c r="E54" s="11"/>
      <c r="F54" s="11"/>
      <c r="G54" s="11"/>
      <c r="H54" s="72"/>
      <c r="I54" s="157">
        <v>12461</v>
      </c>
      <c r="J54" s="205"/>
      <c r="K54" s="157">
        <v>8000</v>
      </c>
      <c r="L54" s="205"/>
      <c r="M54" s="159">
        <v>2275</v>
      </c>
      <c r="N54" s="205"/>
      <c r="O54" s="157">
        <v>8000</v>
      </c>
      <c r="P54" s="206"/>
      <c r="Q54" s="159">
        <v>2275</v>
      </c>
      <c r="R54" s="206"/>
      <c r="S54" s="160">
        <v>2275</v>
      </c>
      <c r="T54" s="80"/>
    </row>
    <row r="55" spans="2:20" s="47" customFormat="1" ht="25.15" customHeight="1" x14ac:dyDescent="0.45">
      <c r="B55" s="73"/>
      <c r="C55" s="11">
        <v>613</v>
      </c>
      <c r="D55" s="11" t="s">
        <v>13</v>
      </c>
      <c r="E55" s="11"/>
      <c r="F55" s="11"/>
      <c r="G55" s="11"/>
      <c r="H55" s="72"/>
      <c r="I55" s="157">
        <v>0</v>
      </c>
      <c r="J55" s="205"/>
      <c r="K55" s="157">
        <v>0</v>
      </c>
      <c r="L55" s="205"/>
      <c r="M55" s="159">
        <v>0</v>
      </c>
      <c r="N55" s="205"/>
      <c r="O55" s="157">
        <v>0</v>
      </c>
      <c r="P55" s="206"/>
      <c r="Q55" s="158">
        <v>0</v>
      </c>
      <c r="R55" s="206"/>
      <c r="S55" s="166">
        <v>0</v>
      </c>
      <c r="T55" s="80"/>
    </row>
    <row r="56" spans="2:20" s="47" customFormat="1" ht="25.15" customHeight="1" x14ac:dyDescent="0.45">
      <c r="B56" s="73"/>
      <c r="C56" s="11">
        <v>615</v>
      </c>
      <c r="D56" s="11" t="s">
        <v>14</v>
      </c>
      <c r="E56" s="11"/>
      <c r="F56" s="11"/>
      <c r="G56" s="11"/>
      <c r="H56" s="72"/>
      <c r="I56" s="157">
        <f>SUM(I57:I58)</f>
        <v>56256</v>
      </c>
      <c r="J56" s="205"/>
      <c r="K56" s="164">
        <f>SUM(K57:K58)</f>
        <v>35853</v>
      </c>
      <c r="L56" s="205"/>
      <c r="M56" s="165">
        <f>SUM(M57:M58)</f>
        <v>42808</v>
      </c>
      <c r="N56" s="205"/>
      <c r="O56" s="164">
        <f>SUM(O57:O58)</f>
        <v>35853</v>
      </c>
      <c r="P56" s="206"/>
      <c r="Q56" s="165">
        <f>SUM(Q57:Q58)</f>
        <v>38835</v>
      </c>
      <c r="R56" s="206"/>
      <c r="S56" s="165">
        <f>SUM(S57:S58)</f>
        <v>38835</v>
      </c>
      <c r="T56" s="80"/>
    </row>
    <row r="57" spans="2:20" s="47" customFormat="1" ht="25.15" customHeight="1" x14ac:dyDescent="0.45">
      <c r="B57" s="73"/>
      <c r="C57" s="11"/>
      <c r="D57" s="11">
        <v>615.1</v>
      </c>
      <c r="E57" s="11" t="s">
        <v>86</v>
      </c>
      <c r="F57" s="11"/>
      <c r="G57" s="11"/>
      <c r="H57" s="72"/>
      <c r="I57" s="207">
        <v>0</v>
      </c>
      <c r="J57" s="205"/>
      <c r="K57" s="207">
        <v>0</v>
      </c>
      <c r="L57" s="205"/>
      <c r="M57" s="208">
        <v>0</v>
      </c>
      <c r="N57" s="205"/>
      <c r="O57" s="207">
        <v>0</v>
      </c>
      <c r="P57" s="206"/>
      <c r="Q57" s="208">
        <v>0</v>
      </c>
      <c r="R57" s="206"/>
      <c r="S57" s="209">
        <v>0</v>
      </c>
      <c r="T57" s="80"/>
    </row>
    <row r="58" spans="2:20" s="47" customFormat="1" ht="25.15" customHeight="1" x14ac:dyDescent="0.45">
      <c r="B58" s="73"/>
      <c r="C58" s="11"/>
      <c r="D58" s="11">
        <v>615.20000000000005</v>
      </c>
      <c r="E58" s="11" t="s">
        <v>87</v>
      </c>
      <c r="F58" s="11"/>
      <c r="G58" s="11"/>
      <c r="H58" s="72"/>
      <c r="I58" s="207">
        <v>56256</v>
      </c>
      <c r="J58" s="205"/>
      <c r="K58" s="207">
        <v>35853</v>
      </c>
      <c r="L58" s="205"/>
      <c r="M58" s="208">
        <v>42808</v>
      </c>
      <c r="N58" s="205"/>
      <c r="O58" s="207">
        <v>35853</v>
      </c>
      <c r="P58" s="206"/>
      <c r="Q58" s="208">
        <v>38835</v>
      </c>
      <c r="R58" s="206"/>
      <c r="S58" s="209">
        <v>38835</v>
      </c>
      <c r="T58" s="80"/>
    </row>
    <row r="59" spans="2:20" s="47" customFormat="1" ht="25.15" customHeight="1" x14ac:dyDescent="0.45">
      <c r="B59" s="73"/>
      <c r="C59" s="11">
        <v>616</v>
      </c>
      <c r="D59" s="11" t="s">
        <v>15</v>
      </c>
      <c r="E59" s="11"/>
      <c r="F59" s="11"/>
      <c r="G59" s="11"/>
      <c r="H59" s="72"/>
      <c r="I59" s="157">
        <v>0</v>
      </c>
      <c r="J59" s="205"/>
      <c r="K59" s="157">
        <v>0</v>
      </c>
      <c r="L59" s="205"/>
      <c r="M59" s="159">
        <v>0</v>
      </c>
      <c r="N59" s="205"/>
      <c r="O59" s="157">
        <v>0</v>
      </c>
      <c r="P59" s="206"/>
      <c r="Q59" s="159">
        <v>0</v>
      </c>
      <c r="R59" s="206"/>
      <c r="S59" s="160">
        <v>0</v>
      </c>
      <c r="T59" s="80"/>
    </row>
    <row r="60" spans="2:20" s="47" customFormat="1" ht="25.15" customHeight="1" x14ac:dyDescent="0.45">
      <c r="B60" s="73"/>
      <c r="C60" s="11">
        <v>617</v>
      </c>
      <c r="D60" s="11" t="s">
        <v>90</v>
      </c>
      <c r="E60" s="11"/>
      <c r="F60" s="11"/>
      <c r="G60" s="11"/>
      <c r="H60" s="72"/>
      <c r="I60" s="157">
        <f>SUM(I61:I64)</f>
        <v>10503</v>
      </c>
      <c r="J60" s="205"/>
      <c r="K60" s="164">
        <f>SUM(K61:K64)</f>
        <v>10503</v>
      </c>
      <c r="L60" s="205"/>
      <c r="M60" s="165">
        <f>SUM(M61:M64)</f>
        <v>6808</v>
      </c>
      <c r="N60" s="205"/>
      <c r="O60" s="164">
        <f>SUM(O61:O64)</f>
        <v>10503</v>
      </c>
      <c r="P60" s="206"/>
      <c r="Q60" s="165">
        <f>SUM(Q61:Q64)</f>
        <v>7000</v>
      </c>
      <c r="R60" s="206"/>
      <c r="S60" s="165">
        <f>SUM(S61:S64)</f>
        <v>7000</v>
      </c>
      <c r="T60" s="80"/>
    </row>
    <row r="61" spans="2:20" s="47" customFormat="1" ht="25.15" customHeight="1" x14ac:dyDescent="0.45">
      <c r="B61" s="73"/>
      <c r="C61" s="11"/>
      <c r="D61" s="11">
        <v>617.1</v>
      </c>
      <c r="E61" s="11" t="s">
        <v>89</v>
      </c>
      <c r="F61" s="11"/>
      <c r="G61" s="11"/>
      <c r="H61" s="72"/>
      <c r="I61" s="207">
        <v>0</v>
      </c>
      <c r="J61" s="213"/>
      <c r="K61" s="207">
        <v>0</v>
      </c>
      <c r="L61" s="213"/>
      <c r="M61" s="208">
        <v>0</v>
      </c>
      <c r="N61" s="213"/>
      <c r="O61" s="207">
        <v>0</v>
      </c>
      <c r="P61" s="214"/>
      <c r="Q61" s="208">
        <v>0</v>
      </c>
      <c r="R61" s="214"/>
      <c r="S61" s="209">
        <v>0</v>
      </c>
      <c r="T61" s="80"/>
    </row>
    <row r="62" spans="2:20" s="47" customFormat="1" ht="25.15" customHeight="1" x14ac:dyDescent="0.45">
      <c r="B62" s="73"/>
      <c r="C62" s="11"/>
      <c r="D62" s="11">
        <v>617.20000000000005</v>
      </c>
      <c r="E62" s="11" t="s">
        <v>91</v>
      </c>
      <c r="F62" s="11"/>
      <c r="G62" s="11"/>
      <c r="H62" s="72"/>
      <c r="I62" s="207">
        <v>10503</v>
      </c>
      <c r="J62" s="213"/>
      <c r="K62" s="207">
        <v>10503</v>
      </c>
      <c r="L62" s="213"/>
      <c r="M62" s="208">
        <v>6808</v>
      </c>
      <c r="N62" s="213"/>
      <c r="O62" s="207">
        <v>10503</v>
      </c>
      <c r="P62" s="214"/>
      <c r="Q62" s="208">
        <v>7000</v>
      </c>
      <c r="R62" s="214"/>
      <c r="S62" s="209">
        <v>7000</v>
      </c>
      <c r="T62" s="80"/>
    </row>
    <row r="63" spans="2:20" s="47" customFormat="1" ht="25.15" customHeight="1" x14ac:dyDescent="0.45">
      <c r="B63" s="73"/>
      <c r="C63" s="11"/>
      <c r="D63" s="11">
        <v>617.29999999999995</v>
      </c>
      <c r="E63" s="11" t="s">
        <v>92</v>
      </c>
      <c r="F63" s="11"/>
      <c r="G63" s="11"/>
      <c r="H63" s="72"/>
      <c r="I63" s="207">
        <v>0</v>
      </c>
      <c r="J63" s="213"/>
      <c r="K63" s="207">
        <v>0</v>
      </c>
      <c r="L63" s="213"/>
      <c r="M63" s="208">
        <v>0</v>
      </c>
      <c r="N63" s="213"/>
      <c r="O63" s="207">
        <v>0</v>
      </c>
      <c r="P63" s="214"/>
      <c r="Q63" s="208">
        <v>0</v>
      </c>
      <c r="R63" s="214"/>
      <c r="S63" s="209">
        <v>0</v>
      </c>
      <c r="T63" s="80"/>
    </row>
    <row r="64" spans="2:20" s="47" customFormat="1" ht="25.15" customHeight="1" x14ac:dyDescent="0.45">
      <c r="B64" s="73"/>
      <c r="C64" s="11"/>
      <c r="D64" s="11">
        <v>617.4</v>
      </c>
      <c r="E64" s="11" t="s">
        <v>93</v>
      </c>
      <c r="F64" s="11"/>
      <c r="G64" s="11"/>
      <c r="H64" s="72"/>
      <c r="I64" s="207">
        <v>0</v>
      </c>
      <c r="J64" s="213"/>
      <c r="K64" s="207">
        <v>0</v>
      </c>
      <c r="L64" s="213"/>
      <c r="M64" s="208">
        <v>0</v>
      </c>
      <c r="N64" s="213"/>
      <c r="O64" s="207">
        <v>0</v>
      </c>
      <c r="P64" s="214"/>
      <c r="Q64" s="208">
        <v>0</v>
      </c>
      <c r="R64" s="214"/>
      <c r="S64" s="209">
        <v>0</v>
      </c>
      <c r="T64" s="80"/>
    </row>
    <row r="65" spans="2:20" s="47" customFormat="1" ht="25.15" customHeight="1" x14ac:dyDescent="0.45">
      <c r="B65" s="73"/>
      <c r="C65" s="11">
        <v>622</v>
      </c>
      <c r="D65" s="11" t="s">
        <v>94</v>
      </c>
      <c r="E65" s="11"/>
      <c r="F65" s="11"/>
      <c r="G65" s="11"/>
      <c r="H65" s="72"/>
      <c r="I65" s="157">
        <f>SUM(I66:I67)</f>
        <v>1320</v>
      </c>
      <c r="J65" s="205"/>
      <c r="K65" s="164">
        <f>SUM(K66:K67)</f>
        <v>1020</v>
      </c>
      <c r="L65" s="205"/>
      <c r="M65" s="165">
        <f>SUM(M66:M67)</f>
        <v>1768</v>
      </c>
      <c r="N65" s="205"/>
      <c r="O65" s="164">
        <f>SUM(O66:O67)</f>
        <v>1020</v>
      </c>
      <c r="P65" s="206"/>
      <c r="Q65" s="165">
        <f>SUM(Q66:Q67)</f>
        <v>1600</v>
      </c>
      <c r="R65" s="206"/>
      <c r="S65" s="165">
        <f>SUM(S66:S67)</f>
        <v>1600</v>
      </c>
      <c r="T65" s="80"/>
    </row>
    <row r="66" spans="2:20" s="47" customFormat="1" ht="25.15" customHeight="1" x14ac:dyDescent="0.45">
      <c r="B66" s="73"/>
      <c r="C66" s="11"/>
      <c r="D66" s="11">
        <v>622.1</v>
      </c>
      <c r="E66" s="11" t="s">
        <v>18</v>
      </c>
      <c r="F66" s="11"/>
      <c r="G66" s="11"/>
      <c r="H66" s="72"/>
      <c r="I66" s="207">
        <v>1320</v>
      </c>
      <c r="J66" s="213"/>
      <c r="K66" s="207">
        <v>1020</v>
      </c>
      <c r="L66" s="213"/>
      <c r="M66" s="208">
        <v>1768</v>
      </c>
      <c r="N66" s="213"/>
      <c r="O66" s="207">
        <v>1020</v>
      </c>
      <c r="P66" s="214"/>
      <c r="Q66" s="208">
        <v>1600</v>
      </c>
      <c r="R66" s="214"/>
      <c r="S66" s="209">
        <v>1600</v>
      </c>
      <c r="T66" s="80"/>
    </row>
    <row r="67" spans="2:20" s="47" customFormat="1" ht="25.15" customHeight="1" x14ac:dyDescent="0.45">
      <c r="B67" s="73"/>
      <c r="C67" s="11"/>
      <c r="D67" s="11">
        <v>622.20000000000005</v>
      </c>
      <c r="E67" s="11" t="s">
        <v>95</v>
      </c>
      <c r="F67" s="11"/>
      <c r="G67" s="11"/>
      <c r="H67" s="72"/>
      <c r="I67" s="207">
        <v>0</v>
      </c>
      <c r="J67" s="213"/>
      <c r="K67" s="207">
        <v>0</v>
      </c>
      <c r="L67" s="213"/>
      <c r="M67" s="208">
        <v>0</v>
      </c>
      <c r="N67" s="213"/>
      <c r="O67" s="207">
        <v>0</v>
      </c>
      <c r="P67" s="214"/>
      <c r="Q67" s="208">
        <v>0</v>
      </c>
      <c r="R67" s="214"/>
      <c r="S67" s="209">
        <v>0</v>
      </c>
      <c r="T67" s="80"/>
    </row>
    <row r="68" spans="2:20" s="47" customFormat="1" ht="25.15" customHeight="1" x14ac:dyDescent="0.45">
      <c r="B68" s="73"/>
      <c r="C68" s="11">
        <v>623</v>
      </c>
      <c r="D68" s="11" t="s">
        <v>19</v>
      </c>
      <c r="E68" s="11"/>
      <c r="F68" s="11"/>
      <c r="G68" s="11"/>
      <c r="H68" s="72"/>
      <c r="I68" s="157">
        <v>2772</v>
      </c>
      <c r="J68" s="205"/>
      <c r="K68" s="157">
        <v>2255</v>
      </c>
      <c r="L68" s="205"/>
      <c r="M68" s="159">
        <v>2472</v>
      </c>
      <c r="N68" s="205"/>
      <c r="O68" s="157">
        <v>2255</v>
      </c>
      <c r="P68" s="206"/>
      <c r="Q68" s="159">
        <v>0</v>
      </c>
      <c r="R68" s="206"/>
      <c r="S68" s="160">
        <v>0</v>
      </c>
      <c r="T68" s="80"/>
    </row>
    <row r="69" spans="2:20" s="47" customFormat="1" ht="25.15" customHeight="1" x14ac:dyDescent="0.45">
      <c r="B69" s="73"/>
      <c r="C69" s="11">
        <v>624</v>
      </c>
      <c r="D69" s="11" t="s">
        <v>20</v>
      </c>
      <c r="E69" s="11"/>
      <c r="F69" s="11"/>
      <c r="G69" s="11"/>
      <c r="H69" s="72"/>
      <c r="I69" s="157">
        <v>34529</v>
      </c>
      <c r="J69" s="205"/>
      <c r="K69" s="157">
        <v>30000</v>
      </c>
      <c r="L69" s="205"/>
      <c r="M69" s="159">
        <v>33050</v>
      </c>
      <c r="N69" s="205"/>
      <c r="O69" s="157">
        <v>30000</v>
      </c>
      <c r="P69" s="206"/>
      <c r="Q69" s="159">
        <v>33000</v>
      </c>
      <c r="R69" s="206"/>
      <c r="S69" s="160">
        <v>33000</v>
      </c>
      <c r="T69" s="80"/>
    </row>
    <row r="70" spans="2:20" s="47" customFormat="1" ht="25.15" customHeight="1" x14ac:dyDescent="0.45">
      <c r="B70" s="73"/>
      <c r="C70" s="11">
        <v>625</v>
      </c>
      <c r="D70" s="11" t="s">
        <v>96</v>
      </c>
      <c r="E70" s="11"/>
      <c r="F70" s="11"/>
      <c r="G70" s="11"/>
      <c r="H70" s="72"/>
      <c r="I70" s="157">
        <v>24987</v>
      </c>
      <c r="J70" s="205"/>
      <c r="K70" s="157">
        <v>6000</v>
      </c>
      <c r="L70" s="205"/>
      <c r="M70" s="159">
        <v>7200</v>
      </c>
      <c r="N70" s="205"/>
      <c r="O70" s="157">
        <v>6000</v>
      </c>
      <c r="P70" s="206"/>
      <c r="Q70" s="159">
        <v>2500</v>
      </c>
      <c r="R70" s="206"/>
      <c r="S70" s="160">
        <v>2500</v>
      </c>
      <c r="T70" s="80"/>
    </row>
    <row r="71" spans="2:20" s="47" customFormat="1" ht="25.15" customHeight="1" x14ac:dyDescent="0.45">
      <c r="B71" s="73"/>
      <c r="C71" s="11">
        <v>626</v>
      </c>
      <c r="D71" s="11" t="s">
        <v>33</v>
      </c>
      <c r="E71" s="11"/>
      <c r="F71" s="11"/>
      <c r="G71" s="11"/>
      <c r="H71" s="72"/>
      <c r="I71" s="157">
        <v>45870</v>
      </c>
      <c r="J71" s="205"/>
      <c r="K71" s="157">
        <v>3000</v>
      </c>
      <c r="L71" s="205"/>
      <c r="M71" s="159">
        <v>5000</v>
      </c>
      <c r="N71" s="205"/>
      <c r="O71" s="157">
        <v>3000</v>
      </c>
      <c r="P71" s="206"/>
      <c r="Q71" s="159">
        <v>5000</v>
      </c>
      <c r="R71" s="206"/>
      <c r="S71" s="160">
        <v>5000</v>
      </c>
      <c r="T71" s="80"/>
    </row>
    <row r="72" spans="2:20" s="47" customFormat="1" ht="25.15" customHeight="1" x14ac:dyDescent="0.45">
      <c r="B72" s="73"/>
      <c r="C72" s="11">
        <v>627</v>
      </c>
      <c r="D72" s="11" t="s">
        <v>34</v>
      </c>
      <c r="E72" s="11"/>
      <c r="F72" s="11"/>
      <c r="G72" s="11"/>
      <c r="H72" s="72"/>
      <c r="I72" s="157">
        <v>14912</v>
      </c>
      <c r="J72" s="205"/>
      <c r="K72" s="157">
        <v>14500</v>
      </c>
      <c r="L72" s="205"/>
      <c r="M72" s="159">
        <v>15500</v>
      </c>
      <c r="N72" s="205"/>
      <c r="O72" s="157">
        <v>14500</v>
      </c>
      <c r="P72" s="206"/>
      <c r="Q72" s="159">
        <v>15500</v>
      </c>
      <c r="R72" s="206"/>
      <c r="S72" s="160">
        <v>15500</v>
      </c>
      <c r="T72" s="80"/>
    </row>
    <row r="73" spans="2:20" s="47" customFormat="1" ht="25.15" customHeight="1" x14ac:dyDescent="0.45">
      <c r="B73" s="73"/>
      <c r="C73" s="11">
        <v>628</v>
      </c>
      <c r="D73" s="11" t="s">
        <v>35</v>
      </c>
      <c r="E73" s="11"/>
      <c r="F73" s="11"/>
      <c r="G73" s="11"/>
      <c r="H73" s="72"/>
      <c r="I73" s="157">
        <v>440</v>
      </c>
      <c r="J73" s="205"/>
      <c r="K73" s="157">
        <v>1380</v>
      </c>
      <c r="L73" s="205"/>
      <c r="M73" s="159">
        <v>2000</v>
      </c>
      <c r="N73" s="205"/>
      <c r="O73" s="157">
        <v>1380</v>
      </c>
      <c r="P73" s="206"/>
      <c r="Q73" s="159">
        <v>2000</v>
      </c>
      <c r="R73" s="206"/>
      <c r="S73" s="160">
        <v>2000</v>
      </c>
      <c r="T73" s="80"/>
    </row>
    <row r="74" spans="2:20" s="47" customFormat="1" ht="25.15" customHeight="1" x14ac:dyDescent="0.45">
      <c r="B74" s="73"/>
      <c r="C74" s="11">
        <v>629</v>
      </c>
      <c r="D74" s="11" t="s">
        <v>36</v>
      </c>
      <c r="E74" s="11"/>
      <c r="F74" s="11"/>
      <c r="G74" s="11"/>
      <c r="H74" s="72"/>
      <c r="I74" s="157">
        <v>0</v>
      </c>
      <c r="J74" s="205"/>
      <c r="K74" s="157">
        <v>0</v>
      </c>
      <c r="L74" s="205"/>
      <c r="M74" s="159">
        <v>0</v>
      </c>
      <c r="N74" s="205"/>
      <c r="O74" s="157">
        <v>0</v>
      </c>
      <c r="P74" s="206"/>
      <c r="Q74" s="159">
        <v>0</v>
      </c>
      <c r="R74" s="206"/>
      <c r="S74" s="160">
        <v>0</v>
      </c>
      <c r="T74" s="80"/>
    </row>
    <row r="75" spans="2:20" s="47" customFormat="1" ht="25.15" customHeight="1" x14ac:dyDescent="0.45">
      <c r="B75" s="73"/>
      <c r="C75" s="11">
        <v>630</v>
      </c>
      <c r="D75" s="11" t="s">
        <v>83</v>
      </c>
      <c r="E75" s="11"/>
      <c r="F75" s="11"/>
      <c r="G75" s="11"/>
      <c r="H75" s="72"/>
      <c r="I75" s="157">
        <v>0</v>
      </c>
      <c r="J75" s="205"/>
      <c r="K75" s="157">
        <v>0</v>
      </c>
      <c r="L75" s="205"/>
      <c r="M75" s="159">
        <v>0</v>
      </c>
      <c r="N75" s="205"/>
      <c r="O75" s="157">
        <v>0</v>
      </c>
      <c r="P75" s="206"/>
      <c r="Q75" s="159">
        <v>0</v>
      </c>
      <c r="R75" s="206"/>
      <c r="S75" s="160">
        <v>0</v>
      </c>
      <c r="T75" s="80"/>
    </row>
    <row r="76" spans="2:20" s="47" customFormat="1" ht="25.15" customHeight="1" x14ac:dyDescent="0.45">
      <c r="B76" s="73"/>
      <c r="C76" s="11">
        <v>631</v>
      </c>
      <c r="D76" s="11" t="s">
        <v>97</v>
      </c>
      <c r="E76" s="11"/>
      <c r="F76" s="11"/>
      <c r="G76" s="11"/>
      <c r="H76" s="72"/>
      <c r="I76" s="157">
        <v>0</v>
      </c>
      <c r="J76" s="205"/>
      <c r="K76" s="157">
        <v>0</v>
      </c>
      <c r="L76" s="205"/>
      <c r="M76" s="159">
        <v>0</v>
      </c>
      <c r="N76" s="205"/>
      <c r="O76" s="157">
        <v>0</v>
      </c>
      <c r="P76" s="206"/>
      <c r="Q76" s="159">
        <v>0</v>
      </c>
      <c r="R76" s="206"/>
      <c r="S76" s="160">
        <v>0</v>
      </c>
      <c r="T76" s="80"/>
    </row>
    <row r="77" spans="2:20" s="47" customFormat="1" ht="25.15" customHeight="1" x14ac:dyDescent="0.45">
      <c r="B77" s="73"/>
      <c r="C77" s="11">
        <v>633</v>
      </c>
      <c r="D77" s="11" t="s">
        <v>38</v>
      </c>
      <c r="E77" s="11"/>
      <c r="F77" s="11"/>
      <c r="G77" s="11"/>
      <c r="H77" s="72"/>
      <c r="I77" s="157">
        <v>0</v>
      </c>
      <c r="J77" s="205"/>
      <c r="K77" s="157">
        <v>0</v>
      </c>
      <c r="L77" s="205"/>
      <c r="M77" s="159">
        <v>0</v>
      </c>
      <c r="N77" s="205"/>
      <c r="O77" s="157">
        <v>0</v>
      </c>
      <c r="P77" s="206"/>
      <c r="Q77" s="159">
        <v>0</v>
      </c>
      <c r="R77" s="206"/>
      <c r="S77" s="160">
        <v>0</v>
      </c>
      <c r="T77" s="80"/>
    </row>
    <row r="78" spans="2:20" s="47" customFormat="1" ht="25.15" customHeight="1" x14ac:dyDescent="0.45">
      <c r="B78" s="73"/>
      <c r="C78" s="11">
        <v>640</v>
      </c>
      <c r="D78" s="11" t="s">
        <v>23</v>
      </c>
      <c r="E78" s="11"/>
      <c r="F78" s="11"/>
      <c r="G78" s="11"/>
      <c r="H78" s="72"/>
      <c r="I78" s="157">
        <v>38545</v>
      </c>
      <c r="J78" s="205"/>
      <c r="K78" s="157">
        <v>30250</v>
      </c>
      <c r="L78" s="205"/>
      <c r="M78" s="159">
        <v>32000</v>
      </c>
      <c r="N78" s="205"/>
      <c r="O78" s="157">
        <v>30250</v>
      </c>
      <c r="P78" s="206"/>
      <c r="Q78" s="159">
        <v>32000</v>
      </c>
      <c r="R78" s="206"/>
      <c r="S78" s="160">
        <v>32000</v>
      </c>
      <c r="T78" s="80"/>
    </row>
    <row r="79" spans="2:20" s="47" customFormat="1" ht="25.15" customHeight="1" x14ac:dyDescent="0.45">
      <c r="B79" s="73"/>
      <c r="C79" s="11">
        <v>642</v>
      </c>
      <c r="D79" s="11" t="s">
        <v>39</v>
      </c>
      <c r="E79" s="11"/>
      <c r="F79" s="11"/>
      <c r="G79" s="11"/>
      <c r="H79" s="72"/>
      <c r="I79" s="157">
        <v>83425</v>
      </c>
      <c r="J79" s="205"/>
      <c r="K79" s="157">
        <v>94146</v>
      </c>
      <c r="L79" s="205"/>
      <c r="M79" s="159">
        <v>99415</v>
      </c>
      <c r="N79" s="205"/>
      <c r="O79" s="157">
        <v>96970</v>
      </c>
      <c r="P79" s="206"/>
      <c r="Q79" s="159">
        <v>96768</v>
      </c>
      <c r="R79" s="206"/>
      <c r="S79" s="160">
        <v>96768</v>
      </c>
      <c r="T79" s="80"/>
    </row>
    <row r="80" spans="2:20" s="47" customFormat="1" ht="25.15" customHeight="1" x14ac:dyDescent="0.45">
      <c r="B80" s="73"/>
      <c r="C80" s="11">
        <v>643</v>
      </c>
      <c r="D80" s="11" t="s">
        <v>40</v>
      </c>
      <c r="E80" s="11"/>
      <c r="F80" s="11"/>
      <c r="G80" s="11"/>
      <c r="H80" s="72"/>
      <c r="I80" s="157">
        <v>110642</v>
      </c>
      <c r="J80" s="205"/>
      <c r="K80" s="157">
        <v>119921</v>
      </c>
      <c r="L80" s="205"/>
      <c r="M80" s="159">
        <v>113564</v>
      </c>
      <c r="N80" s="205"/>
      <c r="O80" s="157">
        <v>123518</v>
      </c>
      <c r="P80" s="206"/>
      <c r="Q80" s="159">
        <v>111153</v>
      </c>
      <c r="R80" s="206"/>
      <c r="S80" s="160">
        <v>114765</v>
      </c>
      <c r="T80" s="80"/>
    </row>
    <row r="81" spans="2:20" s="47" customFormat="1" ht="25.15" customHeight="1" x14ac:dyDescent="0.45">
      <c r="B81" s="73"/>
      <c r="C81" s="11">
        <v>644</v>
      </c>
      <c r="D81" s="11" t="s">
        <v>41</v>
      </c>
      <c r="E81" s="11"/>
      <c r="F81" s="11"/>
      <c r="G81" s="11"/>
      <c r="H81" s="72"/>
      <c r="I81" s="157">
        <v>876</v>
      </c>
      <c r="J81" s="205"/>
      <c r="K81" s="157">
        <v>989</v>
      </c>
      <c r="L81" s="205"/>
      <c r="M81" s="159">
        <v>1077</v>
      </c>
      <c r="N81" s="205"/>
      <c r="O81" s="157">
        <v>1019</v>
      </c>
      <c r="P81" s="206"/>
      <c r="Q81" s="159">
        <v>1064</v>
      </c>
      <c r="R81" s="206"/>
      <c r="S81" s="160">
        <v>1064</v>
      </c>
      <c r="T81" s="80"/>
    </row>
    <row r="82" spans="2:20" s="47" customFormat="1" ht="25.15" customHeight="1" thickBot="1" x14ac:dyDescent="0.5">
      <c r="B82" s="73"/>
      <c r="C82" s="127">
        <v>645</v>
      </c>
      <c r="D82" s="127" t="s">
        <v>42</v>
      </c>
      <c r="E82" s="127"/>
      <c r="F82" s="127"/>
      <c r="G82" s="127"/>
      <c r="H82" s="72"/>
      <c r="I82" s="161">
        <v>1159</v>
      </c>
      <c r="J82" s="205"/>
      <c r="K82" s="161">
        <v>1260</v>
      </c>
      <c r="L82" s="205"/>
      <c r="M82" s="162">
        <v>1193</v>
      </c>
      <c r="N82" s="205"/>
      <c r="O82" s="161">
        <v>1297</v>
      </c>
      <c r="P82" s="206"/>
      <c r="Q82" s="162">
        <v>1223</v>
      </c>
      <c r="R82" s="206"/>
      <c r="S82" s="163">
        <v>1262</v>
      </c>
      <c r="T82" s="80"/>
    </row>
    <row r="83" spans="2:20" s="47" customFormat="1" ht="30" customHeight="1" thickTop="1" thickBot="1" x14ac:dyDescent="0.5">
      <c r="B83" s="169" t="s">
        <v>47</v>
      </c>
      <c r="C83" s="167"/>
      <c r="D83" s="167"/>
      <c r="E83" s="167"/>
      <c r="F83" s="167"/>
      <c r="G83" s="167"/>
      <c r="H83" s="168"/>
      <c r="I83" s="215">
        <f>SUM(I39:I46,I49:I50,I53:I56,I59:I60,I65,I68:I82)</f>
        <v>495619</v>
      </c>
      <c r="J83" s="216"/>
      <c r="K83" s="215">
        <f t="shared" ref="K83:S83" si="1">SUM(K39:K46,K49:K50,K53:K56,K59:K60,K65,K68:K82)</f>
        <v>405686</v>
      </c>
      <c r="L83" s="216"/>
      <c r="M83" s="217">
        <f t="shared" si="1"/>
        <v>394202</v>
      </c>
      <c r="N83" s="216"/>
      <c r="O83" s="215">
        <f t="shared" si="1"/>
        <v>408324</v>
      </c>
      <c r="P83" s="216"/>
      <c r="Q83" s="217">
        <f t="shared" si="1"/>
        <v>376618</v>
      </c>
      <c r="R83" s="218"/>
      <c r="S83" s="217">
        <f t="shared" si="1"/>
        <v>380269</v>
      </c>
      <c r="T83" s="80"/>
    </row>
    <row r="84" spans="2:20" s="47" customFormat="1" ht="30" customHeight="1" thickTop="1" thickBot="1" x14ac:dyDescent="0.5">
      <c r="B84" s="74" t="s">
        <v>48</v>
      </c>
      <c r="C84" s="16"/>
      <c r="D84" s="16"/>
      <c r="E84" s="16"/>
      <c r="F84" s="16"/>
      <c r="G84" s="16"/>
      <c r="H84" s="72"/>
      <c r="I84" s="219">
        <f>I37-I83</f>
        <v>-57057</v>
      </c>
      <c r="J84" s="205"/>
      <c r="K84" s="219">
        <f>K37-K83</f>
        <v>81682</v>
      </c>
      <c r="L84" s="205"/>
      <c r="M84" s="220">
        <f>M37-M83</f>
        <v>8486</v>
      </c>
      <c r="N84" s="205"/>
      <c r="O84" s="219">
        <f>O37-O83</f>
        <v>18978</v>
      </c>
      <c r="P84" s="206"/>
      <c r="Q84" s="220">
        <f>Q37-Q83</f>
        <v>30977</v>
      </c>
      <c r="R84" s="206"/>
      <c r="S84" s="220">
        <f>S37-S83</f>
        <v>27326</v>
      </c>
      <c r="T84" s="80"/>
    </row>
    <row r="85" spans="2:20" s="47" customFormat="1" ht="30" customHeight="1" thickBot="1" x14ac:dyDescent="0.5">
      <c r="B85" s="74" t="s">
        <v>54</v>
      </c>
      <c r="C85" s="20"/>
      <c r="D85" s="20"/>
      <c r="E85" s="16"/>
      <c r="F85" s="16"/>
      <c r="G85" s="16"/>
      <c r="H85" s="72"/>
      <c r="I85" s="221">
        <f>IF(I84&gt;0, 0, -I84)</f>
        <v>57057</v>
      </c>
      <c r="J85" s="205"/>
      <c r="K85" s="221">
        <f>IF(K84&gt;0, 0, -K84)</f>
        <v>0</v>
      </c>
      <c r="L85" s="205"/>
      <c r="M85" s="222">
        <f>IF(M84&gt;0, 0, -M84)</f>
        <v>0</v>
      </c>
      <c r="N85" s="205"/>
      <c r="O85" s="221">
        <f>IF(O84&gt;0, 0, -O84)</f>
        <v>0</v>
      </c>
      <c r="P85" s="206"/>
      <c r="Q85" s="222">
        <f>IF(Q84&gt;0, 0, -Q84)</f>
        <v>0</v>
      </c>
      <c r="R85" s="206"/>
      <c r="S85" s="222">
        <f>IF(S84&gt;0, 0, -S84)</f>
        <v>0</v>
      </c>
      <c r="T85" s="80"/>
    </row>
    <row r="86" spans="2:20" s="47" customFormat="1" ht="30" customHeight="1" thickBot="1" x14ac:dyDescent="0.5">
      <c r="B86" s="74" t="s">
        <v>55</v>
      </c>
      <c r="C86" s="16"/>
      <c r="D86" s="16"/>
      <c r="E86" s="16"/>
      <c r="F86" s="16"/>
      <c r="G86" s="16"/>
      <c r="H86" s="72"/>
      <c r="I86" s="223">
        <f>I84+I85</f>
        <v>0</v>
      </c>
      <c r="J86" s="205"/>
      <c r="K86" s="223">
        <f>K84+K85</f>
        <v>81682</v>
      </c>
      <c r="L86" s="205"/>
      <c r="M86" s="224">
        <f>M84+M85</f>
        <v>8486</v>
      </c>
      <c r="N86" s="205"/>
      <c r="O86" s="223">
        <f>O84+O85</f>
        <v>18978</v>
      </c>
      <c r="P86" s="206"/>
      <c r="Q86" s="224">
        <f>Q84+Q85</f>
        <v>30977</v>
      </c>
      <c r="R86" s="206"/>
      <c r="S86" s="224">
        <f>S84+S85</f>
        <v>27326</v>
      </c>
      <c r="T86" s="80"/>
    </row>
    <row r="87" spans="2:20" s="47" customFormat="1" ht="30" customHeight="1" thickTop="1" thickBot="1" x14ac:dyDescent="0.5">
      <c r="B87" s="74" t="s">
        <v>49</v>
      </c>
      <c r="C87" s="16"/>
      <c r="D87" s="16"/>
      <c r="E87" s="16"/>
      <c r="F87" s="16"/>
      <c r="G87" s="16"/>
      <c r="H87" s="72"/>
      <c r="I87" s="225">
        <v>289420</v>
      </c>
      <c r="J87" s="205"/>
      <c r="K87" s="225">
        <v>131919</v>
      </c>
      <c r="L87" s="205"/>
      <c r="M87" s="220">
        <f>I88</f>
        <v>232363</v>
      </c>
      <c r="N87" s="205"/>
      <c r="O87" s="219">
        <f>K88</f>
        <v>213601</v>
      </c>
      <c r="P87" s="206"/>
      <c r="Q87" s="220">
        <f>M88</f>
        <v>240849</v>
      </c>
      <c r="R87" s="206"/>
      <c r="S87" s="220">
        <f>Q88</f>
        <v>271826</v>
      </c>
      <c r="T87" s="80"/>
    </row>
    <row r="88" spans="2:20" s="47" customFormat="1" ht="30" customHeight="1" thickBot="1" x14ac:dyDescent="0.5">
      <c r="B88" s="77" t="s">
        <v>50</v>
      </c>
      <c r="C88" s="78"/>
      <c r="D88" s="78"/>
      <c r="E88" s="78"/>
      <c r="F88" s="78"/>
      <c r="G88" s="78"/>
      <c r="H88" s="79"/>
      <c r="I88" s="226">
        <f>I87+I86-I85</f>
        <v>232363</v>
      </c>
      <c r="J88" s="227"/>
      <c r="K88" s="226">
        <f>K87+K86-K85</f>
        <v>213601</v>
      </c>
      <c r="L88" s="227"/>
      <c r="M88" s="228">
        <f>M87+M86-M85</f>
        <v>240849</v>
      </c>
      <c r="N88" s="227"/>
      <c r="O88" s="226">
        <f>O87+O86-O85</f>
        <v>232579</v>
      </c>
      <c r="P88" s="229"/>
      <c r="Q88" s="228">
        <f>Q87+Q86-Q85</f>
        <v>271826</v>
      </c>
      <c r="R88" s="229"/>
      <c r="S88" s="228">
        <f>S87+S86-S85</f>
        <v>299152</v>
      </c>
      <c r="T88" s="82"/>
    </row>
    <row r="89" spans="2:20" ht="13" thickTop="1" x14ac:dyDescent="0.25"/>
  </sheetData>
  <mergeCells count="8">
    <mergeCell ref="C11:D12"/>
    <mergeCell ref="E11:G12"/>
    <mergeCell ref="A1:S1"/>
    <mergeCell ref="A2:S2"/>
    <mergeCell ref="A3:S3"/>
    <mergeCell ref="C5:G5"/>
    <mergeCell ref="C7:G7"/>
    <mergeCell ref="C9:G9"/>
  </mergeCells>
  <pageMargins left="0.25" right="0" top="0.15" bottom="0" header="0" footer="0.35"/>
  <pageSetup scale="38" orientation="portrait" r:id="rId1"/>
  <headerFooter alignWithMargins="0">
    <oddFooter>&amp;L&amp;F&amp;A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12"/>
    <pageSetUpPr fitToPage="1"/>
  </sheetPr>
  <dimension ref="A1:N92"/>
  <sheetViews>
    <sheetView showWhiteSpace="0" zoomScale="60" zoomScaleNormal="60" zoomScalePageLayoutView="60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 activeCell="I20" sqref="I20"/>
    </sheetView>
  </sheetViews>
  <sheetFormatPr defaultColWidth="9.1796875" defaultRowHeight="12.5" x14ac:dyDescent="0.25"/>
  <cols>
    <col min="1" max="1" width="6.7265625" style="1" customWidth="1"/>
    <col min="2" max="2" width="7.26953125" style="1" customWidth="1"/>
    <col min="3" max="3" width="11.26953125" style="1" customWidth="1"/>
    <col min="4" max="6" width="9.1796875" style="1"/>
    <col min="7" max="7" width="14.1796875" style="1" customWidth="1"/>
    <col min="8" max="13" width="25.7265625" style="1" customWidth="1"/>
    <col min="14" max="14" width="6.7265625" style="1" customWidth="1"/>
    <col min="15" max="16384" width="9.1796875" style="1"/>
  </cols>
  <sheetData>
    <row r="1" spans="1:14" ht="20" x14ac:dyDescent="0.4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</row>
    <row r="2" spans="1:14" ht="20" x14ac:dyDescent="0.4">
      <c r="A2" s="371" t="s">
        <v>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4" ht="20" x14ac:dyDescent="0.4">
      <c r="A3" s="371" t="s">
        <v>68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4.5" customHeight="1" x14ac:dyDescent="0.3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24" customHeight="1" x14ac:dyDescent="0.35">
      <c r="A5" s="21"/>
      <c r="B5" s="86"/>
      <c r="D5" s="86" t="s">
        <v>260</v>
      </c>
      <c r="E5" s="376"/>
      <c r="F5" s="376"/>
      <c r="G5" s="376"/>
      <c r="H5" s="376"/>
    </row>
    <row r="6" spans="1:14" ht="4.5" customHeight="1" x14ac:dyDescent="0.35">
      <c r="A6" s="22"/>
      <c r="B6" s="113"/>
      <c r="C6" s="25"/>
      <c r="D6" s="120"/>
      <c r="E6" s="25"/>
      <c r="G6" s="25"/>
      <c r="H6" s="2"/>
    </row>
    <row r="7" spans="1:14" ht="24" customHeight="1" x14ac:dyDescent="0.35">
      <c r="A7" s="21"/>
      <c r="B7" s="86"/>
      <c r="D7" s="86" t="s">
        <v>259</v>
      </c>
      <c r="E7" s="376"/>
      <c r="F7" s="376"/>
      <c r="G7" s="376"/>
      <c r="H7" s="376"/>
    </row>
    <row r="8" spans="1:14" s="47" customFormat="1" ht="4.5" customHeight="1" x14ac:dyDescent="0.35">
      <c r="A8" s="23"/>
      <c r="B8" s="114"/>
      <c r="C8" s="9"/>
      <c r="D8" s="121"/>
      <c r="E8" s="10"/>
      <c r="G8" s="10"/>
      <c r="H8" s="15"/>
      <c r="I8" s="15"/>
      <c r="J8" s="15"/>
      <c r="K8" s="15"/>
      <c r="L8" s="15"/>
      <c r="M8" s="15"/>
      <c r="N8" s="15"/>
    </row>
    <row r="9" spans="1:14" ht="24" customHeight="1" thickBot="1" x14ac:dyDescent="0.4">
      <c r="A9" s="21"/>
      <c r="B9" s="86"/>
      <c r="D9" s="86" t="s">
        <v>261</v>
      </c>
      <c r="E9" s="377"/>
      <c r="F9" s="377"/>
      <c r="G9" s="377"/>
      <c r="H9" s="377"/>
    </row>
    <row r="10" spans="1:14" s="47" customFormat="1" ht="25.15" customHeight="1" x14ac:dyDescent="0.4">
      <c r="B10" s="105"/>
      <c r="C10" s="106"/>
      <c r="D10" s="106"/>
      <c r="E10" s="107"/>
      <c r="F10" s="107"/>
      <c r="G10" s="107"/>
      <c r="H10" s="108" t="s">
        <v>69</v>
      </c>
      <c r="I10" s="108" t="s">
        <v>67</v>
      </c>
      <c r="J10" s="108" t="s">
        <v>256</v>
      </c>
      <c r="K10" s="108" t="s">
        <v>70</v>
      </c>
      <c r="L10" s="108" t="s">
        <v>257</v>
      </c>
      <c r="M10" s="109" t="s">
        <v>258</v>
      </c>
      <c r="N10" s="15"/>
    </row>
    <row r="11" spans="1:14" s="47" customFormat="1" ht="30.75" customHeight="1" x14ac:dyDescent="0.4">
      <c r="B11" s="110"/>
      <c r="C11" s="382" t="s">
        <v>64</v>
      </c>
      <c r="D11" s="382"/>
      <c r="E11" s="378" t="s">
        <v>1</v>
      </c>
      <c r="F11" s="378"/>
      <c r="G11" s="378"/>
      <c r="H11" s="111" t="s">
        <v>43</v>
      </c>
      <c r="I11" s="111" t="s">
        <v>43</v>
      </c>
      <c r="J11" s="111" t="s">
        <v>43</v>
      </c>
      <c r="K11" s="111" t="s">
        <v>43</v>
      </c>
      <c r="L11" s="111" t="s">
        <v>43</v>
      </c>
      <c r="M11" s="112" t="s">
        <v>43</v>
      </c>
      <c r="N11" s="15"/>
    </row>
    <row r="12" spans="1:14" s="47" customFormat="1" ht="18" customHeight="1" thickBot="1" x14ac:dyDescent="0.45">
      <c r="B12" s="379" t="s">
        <v>44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1"/>
      <c r="N12" s="15"/>
    </row>
    <row r="13" spans="1:14" s="47" customFormat="1" ht="25.15" customHeight="1" x14ac:dyDescent="0.4">
      <c r="B13" s="124"/>
      <c r="C13" s="17">
        <v>501</v>
      </c>
      <c r="D13" s="17" t="s">
        <v>10</v>
      </c>
      <c r="E13" s="17"/>
      <c r="F13" s="17"/>
      <c r="G13" s="122"/>
      <c r="H13" s="170">
        <f t="shared" ref="H13:M13" si="0">SUM(H14:H16)</f>
        <v>5209</v>
      </c>
      <c r="I13" s="176">
        <f t="shared" si="0"/>
        <v>14000</v>
      </c>
      <c r="J13" s="177">
        <f t="shared" si="0"/>
        <v>0</v>
      </c>
      <c r="K13" s="176">
        <f t="shared" si="0"/>
        <v>14000</v>
      </c>
      <c r="L13" s="177">
        <f t="shared" si="0"/>
        <v>0</v>
      </c>
      <c r="M13" s="194">
        <f t="shared" si="0"/>
        <v>0</v>
      </c>
    </row>
    <row r="14" spans="1:14" s="47" customFormat="1" ht="25.15" customHeight="1" x14ac:dyDescent="0.4">
      <c r="B14" s="123"/>
      <c r="C14" s="17"/>
      <c r="D14" s="17">
        <v>501.1</v>
      </c>
      <c r="E14" s="17" t="s">
        <v>73</v>
      </c>
      <c r="F14" s="17"/>
      <c r="G14" s="122"/>
      <c r="H14" s="171">
        <v>5209</v>
      </c>
      <c r="I14" s="178">
        <v>14000</v>
      </c>
      <c r="J14" s="152">
        <v>0</v>
      </c>
      <c r="K14" s="178">
        <v>14000</v>
      </c>
      <c r="L14" s="152">
        <v>0</v>
      </c>
      <c r="M14" s="187">
        <v>0</v>
      </c>
    </row>
    <row r="15" spans="1:14" s="47" customFormat="1" ht="25.15" customHeight="1" x14ac:dyDescent="0.4">
      <c r="B15" s="123"/>
      <c r="C15" s="17"/>
      <c r="D15" s="17">
        <v>501.2</v>
      </c>
      <c r="E15" s="17" t="s">
        <v>74</v>
      </c>
      <c r="F15" s="17"/>
      <c r="G15" s="122"/>
      <c r="H15" s="171">
        <v>0</v>
      </c>
      <c r="I15" s="178">
        <v>0</v>
      </c>
      <c r="J15" s="152">
        <v>0</v>
      </c>
      <c r="K15" s="178">
        <v>0</v>
      </c>
      <c r="L15" s="152">
        <v>0</v>
      </c>
      <c r="M15" s="187">
        <v>0</v>
      </c>
    </row>
    <row r="16" spans="1:14" s="47" customFormat="1" ht="25.15" customHeight="1" x14ac:dyDescent="0.4">
      <c r="B16" s="123"/>
      <c r="C16" s="17"/>
      <c r="D16" s="17">
        <v>501.3</v>
      </c>
      <c r="E16" s="17" t="s">
        <v>75</v>
      </c>
      <c r="F16" s="17"/>
      <c r="G16" s="122"/>
      <c r="H16" s="171">
        <v>0</v>
      </c>
      <c r="I16" s="178">
        <v>0</v>
      </c>
      <c r="J16" s="152">
        <v>0</v>
      </c>
      <c r="K16" s="178">
        <v>0</v>
      </c>
      <c r="L16" s="152">
        <v>0</v>
      </c>
      <c r="M16" s="187">
        <v>0</v>
      </c>
    </row>
    <row r="17" spans="2:13" s="47" customFormat="1" ht="25.15" customHeight="1" x14ac:dyDescent="0.4">
      <c r="B17" s="123"/>
      <c r="C17" s="17">
        <v>502</v>
      </c>
      <c r="D17" s="17" t="s">
        <v>11</v>
      </c>
      <c r="E17" s="17"/>
      <c r="F17" s="17"/>
      <c r="G17" s="122"/>
      <c r="H17" s="170">
        <v>0</v>
      </c>
      <c r="I17" s="179">
        <v>0</v>
      </c>
      <c r="J17" s="137">
        <v>0</v>
      </c>
      <c r="K17" s="179">
        <v>0</v>
      </c>
      <c r="L17" s="137">
        <v>0</v>
      </c>
      <c r="M17" s="188">
        <v>0</v>
      </c>
    </row>
    <row r="18" spans="2:13" s="47" customFormat="1" ht="25.15" customHeight="1" x14ac:dyDescent="0.4">
      <c r="B18" s="123"/>
      <c r="C18" s="17">
        <v>512</v>
      </c>
      <c r="D18" s="17" t="s">
        <v>12</v>
      </c>
      <c r="E18" s="17"/>
      <c r="F18" s="17"/>
      <c r="G18" s="122"/>
      <c r="H18" s="170">
        <v>5000</v>
      </c>
      <c r="I18" s="179">
        <v>5000</v>
      </c>
      <c r="J18" s="137">
        <v>5000</v>
      </c>
      <c r="K18" s="179">
        <v>5000</v>
      </c>
      <c r="L18" s="137">
        <v>5000</v>
      </c>
      <c r="M18" s="188">
        <v>5000</v>
      </c>
    </row>
    <row r="19" spans="2:13" s="47" customFormat="1" ht="25.15" customHeight="1" x14ac:dyDescent="0.4">
      <c r="B19" s="123"/>
      <c r="C19" s="17">
        <v>513</v>
      </c>
      <c r="D19" s="17" t="s">
        <v>13</v>
      </c>
      <c r="E19" s="17"/>
      <c r="F19" s="17"/>
      <c r="G19" s="122"/>
      <c r="H19" s="170">
        <v>0</v>
      </c>
      <c r="I19" s="179">
        <v>0</v>
      </c>
      <c r="J19" s="137">
        <v>0</v>
      </c>
      <c r="K19" s="179">
        <v>0</v>
      </c>
      <c r="L19" s="137">
        <v>0</v>
      </c>
      <c r="M19" s="188">
        <v>0</v>
      </c>
    </row>
    <row r="20" spans="2:13" s="47" customFormat="1" ht="25.15" customHeight="1" x14ac:dyDescent="0.4">
      <c r="B20" s="123"/>
      <c r="C20" s="17">
        <v>514</v>
      </c>
      <c r="D20" s="17" t="s">
        <v>76</v>
      </c>
      <c r="E20" s="17"/>
      <c r="F20" s="17"/>
      <c r="G20" s="122"/>
      <c r="H20" s="170">
        <v>0</v>
      </c>
      <c r="I20" s="179">
        <v>0</v>
      </c>
      <c r="J20" s="137">
        <v>0</v>
      </c>
      <c r="K20" s="179">
        <v>0</v>
      </c>
      <c r="L20" s="137">
        <v>0</v>
      </c>
      <c r="M20" s="188">
        <v>0</v>
      </c>
    </row>
    <row r="21" spans="2:13" s="47" customFormat="1" ht="25.15" customHeight="1" x14ac:dyDescent="0.4">
      <c r="B21" s="123"/>
      <c r="C21" s="17">
        <v>515</v>
      </c>
      <c r="D21" s="17" t="s">
        <v>14</v>
      </c>
      <c r="E21" s="17"/>
      <c r="F21" s="17"/>
      <c r="G21" s="122"/>
      <c r="H21" s="170">
        <v>94798</v>
      </c>
      <c r="I21" s="179">
        <v>86422</v>
      </c>
      <c r="J21" s="137">
        <v>86420</v>
      </c>
      <c r="K21" s="179">
        <v>86422</v>
      </c>
      <c r="L21" s="137">
        <v>86420</v>
      </c>
      <c r="M21" s="188">
        <v>86420</v>
      </c>
    </row>
    <row r="22" spans="2:13" s="47" customFormat="1" ht="25.15" customHeight="1" x14ac:dyDescent="0.4">
      <c r="B22" s="123"/>
      <c r="C22" s="17">
        <v>516</v>
      </c>
      <c r="D22" s="17" t="s">
        <v>77</v>
      </c>
      <c r="E22" s="17"/>
      <c r="F22" s="17"/>
      <c r="G22" s="122"/>
      <c r="H22" s="170">
        <v>300</v>
      </c>
      <c r="I22" s="179">
        <v>0</v>
      </c>
      <c r="J22" s="137">
        <v>0</v>
      </c>
      <c r="K22" s="179">
        <v>0</v>
      </c>
      <c r="L22" s="137">
        <v>0</v>
      </c>
      <c r="M22" s="188">
        <v>0</v>
      </c>
    </row>
    <row r="23" spans="2:13" s="47" customFormat="1" ht="25.15" customHeight="1" x14ac:dyDescent="0.4">
      <c r="B23" s="123"/>
      <c r="C23" s="17">
        <v>520</v>
      </c>
      <c r="D23" s="17" t="s">
        <v>78</v>
      </c>
      <c r="E23" s="17"/>
      <c r="F23" s="17"/>
      <c r="G23" s="122"/>
      <c r="H23" s="170">
        <f t="shared" ref="H23:M23" si="1">SUM(H24:H28)</f>
        <v>15455</v>
      </c>
      <c r="I23" s="179">
        <f t="shared" si="1"/>
        <v>15430</v>
      </c>
      <c r="J23" s="153">
        <f t="shared" si="1"/>
        <v>9979</v>
      </c>
      <c r="K23" s="179">
        <f t="shared" si="1"/>
        <v>15430</v>
      </c>
      <c r="L23" s="153">
        <f t="shared" si="1"/>
        <v>9725</v>
      </c>
      <c r="M23" s="194">
        <f t="shared" si="1"/>
        <v>9725</v>
      </c>
    </row>
    <row r="24" spans="2:13" s="47" customFormat="1" ht="25.15" customHeight="1" x14ac:dyDescent="0.4">
      <c r="B24" s="123"/>
      <c r="C24" s="17"/>
      <c r="D24" s="17">
        <v>520.1</v>
      </c>
      <c r="E24" s="17" t="s">
        <v>80</v>
      </c>
      <c r="F24" s="17"/>
      <c r="G24" s="122"/>
      <c r="H24" s="171">
        <v>0</v>
      </c>
      <c r="I24" s="178">
        <v>0</v>
      </c>
      <c r="J24" s="152">
        <v>0</v>
      </c>
      <c r="K24" s="178">
        <v>0</v>
      </c>
      <c r="L24" s="152">
        <v>0</v>
      </c>
      <c r="M24" s="187">
        <v>0</v>
      </c>
    </row>
    <row r="25" spans="2:13" s="47" customFormat="1" ht="25.15" customHeight="1" x14ac:dyDescent="0.4">
      <c r="B25" s="123"/>
      <c r="C25" s="17"/>
      <c r="D25" s="17">
        <v>520.20000000000005</v>
      </c>
      <c r="E25" s="17" t="s">
        <v>16</v>
      </c>
      <c r="F25" s="17"/>
      <c r="G25" s="122"/>
      <c r="H25" s="171">
        <v>0</v>
      </c>
      <c r="I25" s="178">
        <v>0</v>
      </c>
      <c r="J25" s="152">
        <v>0</v>
      </c>
      <c r="K25" s="178">
        <v>0</v>
      </c>
      <c r="L25" s="152">
        <v>0</v>
      </c>
      <c r="M25" s="187">
        <v>0</v>
      </c>
    </row>
    <row r="26" spans="2:13" s="47" customFormat="1" ht="25.15" customHeight="1" x14ac:dyDescent="0.4">
      <c r="B26" s="123"/>
      <c r="C26" s="17"/>
      <c r="D26" s="17">
        <v>520.29999999999995</v>
      </c>
      <c r="E26" s="17" t="s">
        <v>17</v>
      </c>
      <c r="F26" s="17"/>
      <c r="G26" s="122"/>
      <c r="H26" s="171">
        <v>14315</v>
      </c>
      <c r="I26" s="178">
        <v>14315</v>
      </c>
      <c r="J26" s="152">
        <v>9225</v>
      </c>
      <c r="K26" s="178">
        <v>14315</v>
      </c>
      <c r="L26" s="152">
        <v>9225</v>
      </c>
      <c r="M26" s="187">
        <v>9225</v>
      </c>
    </row>
    <row r="27" spans="2:13" s="47" customFormat="1" ht="25.15" customHeight="1" x14ac:dyDescent="0.4">
      <c r="B27" s="123"/>
      <c r="C27" s="17"/>
      <c r="D27" s="17">
        <v>520.4</v>
      </c>
      <c r="E27" s="17" t="s">
        <v>81</v>
      </c>
      <c r="F27" s="17"/>
      <c r="G27" s="122"/>
      <c r="H27" s="171">
        <v>1140</v>
      </c>
      <c r="I27" s="178">
        <v>1115</v>
      </c>
      <c r="J27" s="152">
        <v>754</v>
      </c>
      <c r="K27" s="178">
        <v>1115</v>
      </c>
      <c r="L27" s="152">
        <v>500</v>
      </c>
      <c r="M27" s="187">
        <v>500</v>
      </c>
    </row>
    <row r="28" spans="2:13" s="47" customFormat="1" ht="25.15" customHeight="1" x14ac:dyDescent="0.4">
      <c r="B28" s="123"/>
      <c r="C28" s="17"/>
      <c r="D28" s="17">
        <v>520.5</v>
      </c>
      <c r="E28" s="17" t="s">
        <v>82</v>
      </c>
      <c r="F28" s="17"/>
      <c r="G28" s="122"/>
      <c r="H28" s="171">
        <v>0</v>
      </c>
      <c r="I28" s="178">
        <v>0</v>
      </c>
      <c r="J28" s="152">
        <v>0</v>
      </c>
      <c r="K28" s="178">
        <v>0</v>
      </c>
      <c r="L28" s="152">
        <v>0</v>
      </c>
      <c r="M28" s="187">
        <v>0</v>
      </c>
    </row>
    <row r="29" spans="2:13" s="47" customFormat="1" ht="25.15" customHeight="1" x14ac:dyDescent="0.4">
      <c r="B29" s="123"/>
      <c r="C29" s="17">
        <v>522</v>
      </c>
      <c r="D29" s="17" t="s">
        <v>19</v>
      </c>
      <c r="E29" s="17"/>
      <c r="F29" s="17"/>
      <c r="G29" s="122"/>
      <c r="H29" s="170">
        <v>0</v>
      </c>
      <c r="I29" s="179">
        <v>0</v>
      </c>
      <c r="J29" s="137">
        <v>0</v>
      </c>
      <c r="K29" s="179">
        <v>0</v>
      </c>
      <c r="L29" s="137">
        <v>0</v>
      </c>
      <c r="M29" s="188">
        <v>0</v>
      </c>
    </row>
    <row r="30" spans="2:13" s="47" customFormat="1" ht="25.15" customHeight="1" x14ac:dyDescent="0.4">
      <c r="B30" s="123"/>
      <c r="C30" s="17">
        <v>527</v>
      </c>
      <c r="D30" s="17" t="s">
        <v>20</v>
      </c>
      <c r="E30" s="17"/>
      <c r="F30" s="17"/>
      <c r="G30" s="122"/>
      <c r="H30" s="170">
        <v>0</v>
      </c>
      <c r="I30" s="179">
        <v>0</v>
      </c>
      <c r="J30" s="137">
        <v>0</v>
      </c>
      <c r="K30" s="179">
        <v>0</v>
      </c>
      <c r="L30" s="137">
        <v>0</v>
      </c>
      <c r="M30" s="188">
        <v>0</v>
      </c>
    </row>
    <row r="31" spans="2:13" s="47" customFormat="1" ht="25.15" customHeight="1" x14ac:dyDescent="0.4">
      <c r="B31" s="123"/>
      <c r="C31" s="17">
        <v>530</v>
      </c>
      <c r="D31" s="17" t="s">
        <v>83</v>
      </c>
      <c r="E31" s="17"/>
      <c r="F31" s="17"/>
      <c r="G31" s="122"/>
      <c r="H31" s="170">
        <v>0</v>
      </c>
      <c r="I31" s="179">
        <v>0</v>
      </c>
      <c r="J31" s="137">
        <v>0</v>
      </c>
      <c r="K31" s="179">
        <v>0</v>
      </c>
      <c r="L31" s="137">
        <v>0</v>
      </c>
      <c r="M31" s="188">
        <v>0</v>
      </c>
    </row>
    <row r="32" spans="2:13" s="47" customFormat="1" ht="25.15" customHeight="1" x14ac:dyDescent="0.4">
      <c r="B32" s="123"/>
      <c r="C32" s="17">
        <v>531</v>
      </c>
      <c r="D32" s="17" t="s">
        <v>84</v>
      </c>
      <c r="E32" s="17"/>
      <c r="F32" s="17"/>
      <c r="G32" s="122"/>
      <c r="H32" s="170">
        <v>0</v>
      </c>
      <c r="I32" s="179">
        <v>0</v>
      </c>
      <c r="J32" s="137">
        <v>239</v>
      </c>
      <c r="K32" s="179">
        <v>0</v>
      </c>
      <c r="L32" s="137">
        <v>0</v>
      </c>
      <c r="M32" s="188">
        <v>0</v>
      </c>
    </row>
    <row r="33" spans="2:13" s="47" customFormat="1" ht="25.15" customHeight="1" x14ac:dyDescent="0.4">
      <c r="B33" s="123"/>
      <c r="C33" s="17">
        <v>533</v>
      </c>
      <c r="D33" s="17" t="s">
        <v>22</v>
      </c>
      <c r="E33" s="17"/>
      <c r="F33" s="17"/>
      <c r="G33" s="122"/>
      <c r="H33" s="170">
        <v>0</v>
      </c>
      <c r="I33" s="179">
        <v>0</v>
      </c>
      <c r="J33" s="137">
        <v>0</v>
      </c>
      <c r="K33" s="179">
        <v>0</v>
      </c>
      <c r="L33" s="137">
        <v>0</v>
      </c>
      <c r="M33" s="188">
        <v>0</v>
      </c>
    </row>
    <row r="34" spans="2:13" s="47" customFormat="1" ht="25.15" customHeight="1" x14ac:dyDescent="0.4">
      <c r="B34" s="123"/>
      <c r="C34" s="17">
        <v>540</v>
      </c>
      <c r="D34" s="17" t="s">
        <v>23</v>
      </c>
      <c r="E34" s="17"/>
      <c r="F34" s="17"/>
      <c r="G34" s="122"/>
      <c r="H34" s="170">
        <v>0</v>
      </c>
      <c r="I34" s="179">
        <v>0</v>
      </c>
      <c r="J34" s="137">
        <v>0</v>
      </c>
      <c r="K34" s="179">
        <v>0</v>
      </c>
      <c r="L34" s="137">
        <v>0</v>
      </c>
      <c r="M34" s="188">
        <v>0</v>
      </c>
    </row>
    <row r="35" spans="2:13" s="47" customFormat="1" ht="25.15" customHeight="1" x14ac:dyDescent="0.4">
      <c r="B35" s="123"/>
      <c r="C35" s="17">
        <v>546</v>
      </c>
      <c r="D35" s="17" t="s">
        <v>24</v>
      </c>
      <c r="E35" s="17"/>
      <c r="F35" s="17"/>
      <c r="G35" s="122"/>
      <c r="H35" s="170">
        <v>494</v>
      </c>
      <c r="I35" s="179">
        <v>450</v>
      </c>
      <c r="J35" s="137">
        <v>450</v>
      </c>
      <c r="K35" s="179">
        <v>450</v>
      </c>
      <c r="L35" s="137">
        <v>450</v>
      </c>
      <c r="M35" s="188">
        <v>450</v>
      </c>
    </row>
    <row r="36" spans="2:13" s="47" customFormat="1" ht="24.65" customHeight="1" thickBot="1" x14ac:dyDescent="0.45">
      <c r="B36" s="138"/>
      <c r="C36" s="127">
        <v>547</v>
      </c>
      <c r="D36" s="127" t="s">
        <v>25</v>
      </c>
      <c r="E36" s="127"/>
      <c r="F36" s="127"/>
      <c r="G36" s="139"/>
      <c r="H36" s="172">
        <v>317306</v>
      </c>
      <c r="I36" s="180">
        <v>366066</v>
      </c>
      <c r="J36" s="140">
        <v>300600</v>
      </c>
      <c r="K36" s="180">
        <v>306000</v>
      </c>
      <c r="L36" s="140">
        <v>306000</v>
      </c>
      <c r="M36" s="189">
        <v>306000</v>
      </c>
    </row>
    <row r="37" spans="2:13" s="47" customFormat="1" ht="30" customHeight="1" thickTop="1" thickBot="1" x14ac:dyDescent="0.45">
      <c r="B37" s="383"/>
      <c r="C37" s="375"/>
      <c r="D37" s="141"/>
      <c r="E37" s="141"/>
      <c r="F37" s="384" t="s">
        <v>46</v>
      </c>
      <c r="G37" s="385"/>
      <c r="H37" s="173">
        <f t="shared" ref="H37:M37" si="2">SUM(H13,H17:H23,H29:H36)</f>
        <v>438562</v>
      </c>
      <c r="I37" s="181">
        <f t="shared" si="2"/>
        <v>487368</v>
      </c>
      <c r="J37" s="192">
        <f t="shared" si="2"/>
        <v>402688</v>
      </c>
      <c r="K37" s="181">
        <f t="shared" si="2"/>
        <v>427302</v>
      </c>
      <c r="L37" s="192">
        <f t="shared" si="2"/>
        <v>407595</v>
      </c>
      <c r="M37" s="193">
        <f t="shared" si="2"/>
        <v>407595</v>
      </c>
    </row>
    <row r="38" spans="2:13" ht="9.25" customHeight="1" x14ac:dyDescent="0.3">
      <c r="B38" s="128"/>
      <c r="C38" s="129"/>
      <c r="D38" s="129"/>
      <c r="E38" s="129"/>
      <c r="F38" s="129"/>
      <c r="G38" s="130"/>
      <c r="H38" s="131"/>
      <c r="I38" s="182"/>
      <c r="J38" s="132"/>
      <c r="K38" s="182"/>
      <c r="L38" s="132"/>
      <c r="M38" s="132"/>
    </row>
    <row r="39" spans="2:13" ht="20" x14ac:dyDescent="0.4">
      <c r="B39" s="133"/>
      <c r="C39" s="134" t="s">
        <v>45</v>
      </c>
      <c r="D39" s="135"/>
      <c r="E39" s="135"/>
      <c r="F39" s="135"/>
      <c r="G39" s="135"/>
      <c r="H39" s="174"/>
      <c r="I39" s="183"/>
      <c r="J39" s="136"/>
      <c r="K39" s="191"/>
      <c r="L39" s="136"/>
      <c r="M39" s="190"/>
    </row>
    <row r="40" spans="2:13" s="47" customFormat="1" ht="25.15" customHeight="1" x14ac:dyDescent="0.4">
      <c r="B40" s="124"/>
      <c r="C40" s="17">
        <v>601</v>
      </c>
      <c r="D40" s="17" t="s">
        <v>10</v>
      </c>
      <c r="E40" s="17"/>
      <c r="F40" s="17"/>
      <c r="G40" s="122"/>
      <c r="H40" s="170">
        <v>0</v>
      </c>
      <c r="I40" s="179">
        <v>0</v>
      </c>
      <c r="J40" s="137">
        <v>0</v>
      </c>
      <c r="K40" s="179">
        <v>0</v>
      </c>
      <c r="L40" s="137">
        <v>0</v>
      </c>
      <c r="M40" s="188">
        <v>0</v>
      </c>
    </row>
    <row r="41" spans="2:13" s="47" customFormat="1" ht="25.15" customHeight="1" x14ac:dyDescent="0.4">
      <c r="B41" s="123"/>
      <c r="C41" s="17">
        <v>602</v>
      </c>
      <c r="D41" s="17" t="s">
        <v>11</v>
      </c>
      <c r="E41" s="17"/>
      <c r="F41" s="17"/>
      <c r="G41" s="17"/>
      <c r="H41" s="170">
        <v>175</v>
      </c>
      <c r="I41" s="179">
        <v>175</v>
      </c>
      <c r="J41" s="137">
        <v>50</v>
      </c>
      <c r="K41" s="179">
        <v>175</v>
      </c>
      <c r="L41" s="137">
        <v>50</v>
      </c>
      <c r="M41" s="188">
        <v>50</v>
      </c>
    </row>
    <row r="42" spans="2:13" s="47" customFormat="1" ht="25.15" customHeight="1" x14ac:dyDescent="0.4">
      <c r="B42" s="123"/>
      <c r="C42" s="17">
        <v>603</v>
      </c>
      <c r="D42" s="17" t="s">
        <v>26</v>
      </c>
      <c r="E42" s="17"/>
      <c r="F42" s="17"/>
      <c r="G42" s="17"/>
      <c r="H42" s="170">
        <v>1553</v>
      </c>
      <c r="I42" s="179">
        <v>2500</v>
      </c>
      <c r="J42" s="137">
        <v>0</v>
      </c>
      <c r="K42" s="179">
        <v>2500</v>
      </c>
      <c r="L42" s="137">
        <v>0</v>
      </c>
      <c r="M42" s="188">
        <v>0</v>
      </c>
    </row>
    <row r="43" spans="2:13" s="47" customFormat="1" ht="25.15" customHeight="1" x14ac:dyDescent="0.4">
      <c r="B43" s="123"/>
      <c r="C43" s="17">
        <v>604</v>
      </c>
      <c r="D43" s="17" t="s">
        <v>27</v>
      </c>
      <c r="E43" s="17"/>
      <c r="F43" s="17"/>
      <c r="G43" s="17"/>
      <c r="H43" s="170">
        <v>0</v>
      </c>
      <c r="I43" s="179">
        <v>0</v>
      </c>
      <c r="J43" s="137">
        <v>0</v>
      </c>
      <c r="K43" s="179">
        <v>0</v>
      </c>
      <c r="L43" s="137">
        <v>0</v>
      </c>
      <c r="M43" s="188">
        <v>0</v>
      </c>
    </row>
    <row r="44" spans="2:13" s="47" customFormat="1" ht="25.15" customHeight="1" x14ac:dyDescent="0.4">
      <c r="B44" s="123"/>
      <c r="C44" s="17">
        <v>605</v>
      </c>
      <c r="D44" s="17" t="s">
        <v>28</v>
      </c>
      <c r="E44" s="17"/>
      <c r="F44" s="17"/>
      <c r="G44" s="17"/>
      <c r="H44" s="170">
        <v>1143</v>
      </c>
      <c r="I44" s="179">
        <v>1589</v>
      </c>
      <c r="J44" s="137">
        <v>300</v>
      </c>
      <c r="K44" s="179">
        <v>1589</v>
      </c>
      <c r="L44" s="137">
        <v>300</v>
      </c>
      <c r="M44" s="188">
        <v>300</v>
      </c>
    </row>
    <row r="45" spans="2:13" s="47" customFormat="1" ht="25.15" customHeight="1" x14ac:dyDescent="0.4">
      <c r="B45" s="123"/>
      <c r="C45" s="17">
        <v>606</v>
      </c>
      <c r="D45" s="17" t="s">
        <v>29</v>
      </c>
      <c r="E45" s="17"/>
      <c r="F45" s="17"/>
      <c r="G45" s="17"/>
      <c r="H45" s="170">
        <v>5154</v>
      </c>
      <c r="I45" s="179">
        <v>6000</v>
      </c>
      <c r="J45" s="137">
        <v>1600</v>
      </c>
      <c r="K45" s="179">
        <v>6000</v>
      </c>
      <c r="L45" s="137">
        <v>1600</v>
      </c>
      <c r="M45" s="188">
        <v>1600</v>
      </c>
    </row>
    <row r="46" spans="2:13" s="47" customFormat="1" ht="25.15" customHeight="1" x14ac:dyDescent="0.4">
      <c r="B46" s="123"/>
      <c r="C46" s="17">
        <v>607</v>
      </c>
      <c r="D46" s="17" t="s">
        <v>30</v>
      </c>
      <c r="E46" s="17"/>
      <c r="F46" s="17"/>
      <c r="G46" s="17"/>
      <c r="H46" s="170">
        <v>17066</v>
      </c>
      <c r="I46" s="179">
        <v>8000</v>
      </c>
      <c r="J46" s="137">
        <v>6583</v>
      </c>
      <c r="K46" s="179">
        <v>8000</v>
      </c>
      <c r="L46" s="137">
        <v>3000</v>
      </c>
      <c r="M46" s="188">
        <v>3000</v>
      </c>
    </row>
    <row r="47" spans="2:13" s="47" customFormat="1" ht="25.15" customHeight="1" x14ac:dyDescent="0.4">
      <c r="B47" s="123"/>
      <c r="C47" s="17">
        <v>608</v>
      </c>
      <c r="D47" s="17" t="s">
        <v>85</v>
      </c>
      <c r="E47" s="17"/>
      <c r="F47" s="17"/>
      <c r="G47" s="17"/>
      <c r="H47" s="170">
        <f t="shared" ref="H47:M47" si="3">SUM(H48:H49)</f>
        <v>9418</v>
      </c>
      <c r="I47" s="179">
        <f t="shared" si="3"/>
        <v>6000</v>
      </c>
      <c r="J47" s="184">
        <f t="shared" si="3"/>
        <v>8533</v>
      </c>
      <c r="K47" s="179">
        <f t="shared" si="3"/>
        <v>6000</v>
      </c>
      <c r="L47" s="184">
        <f t="shared" si="3"/>
        <v>7000</v>
      </c>
      <c r="M47" s="151">
        <f t="shared" si="3"/>
        <v>7000</v>
      </c>
    </row>
    <row r="48" spans="2:13" s="47" customFormat="1" ht="25.15" customHeight="1" x14ac:dyDescent="0.4">
      <c r="B48" s="123"/>
      <c r="C48" s="17"/>
      <c r="D48" s="17">
        <v>608.1</v>
      </c>
      <c r="E48" s="17" t="s">
        <v>86</v>
      </c>
      <c r="F48" s="17"/>
      <c r="G48" s="17"/>
      <c r="H48" s="171">
        <v>7612</v>
      </c>
      <c r="I48" s="178">
        <v>5000</v>
      </c>
      <c r="J48" s="152">
        <v>7100</v>
      </c>
      <c r="K48" s="178">
        <v>5000</v>
      </c>
      <c r="L48" s="152">
        <v>6000</v>
      </c>
      <c r="M48" s="187">
        <v>6000</v>
      </c>
    </row>
    <row r="49" spans="2:13" s="47" customFormat="1" ht="25.15" customHeight="1" x14ac:dyDescent="0.4">
      <c r="B49" s="123"/>
      <c r="C49" s="17"/>
      <c r="D49" s="17">
        <v>608.20000000000005</v>
      </c>
      <c r="E49" s="17" t="s">
        <v>87</v>
      </c>
      <c r="F49" s="17"/>
      <c r="G49" s="17"/>
      <c r="H49" s="171">
        <v>1806</v>
      </c>
      <c r="I49" s="178">
        <v>1000</v>
      </c>
      <c r="J49" s="152">
        <v>1433</v>
      </c>
      <c r="K49" s="178">
        <v>1000</v>
      </c>
      <c r="L49" s="152">
        <v>1000</v>
      </c>
      <c r="M49" s="187">
        <v>1000</v>
      </c>
    </row>
    <row r="50" spans="2:13" s="47" customFormat="1" ht="25.15" customHeight="1" x14ac:dyDescent="0.4">
      <c r="B50" s="123"/>
      <c r="C50" s="17">
        <v>609</v>
      </c>
      <c r="D50" s="17" t="s">
        <v>31</v>
      </c>
      <c r="E50" s="17"/>
      <c r="F50" s="17"/>
      <c r="G50" s="17"/>
      <c r="H50" s="170">
        <v>395</v>
      </c>
      <c r="I50" s="179">
        <v>395</v>
      </c>
      <c r="J50" s="137">
        <v>395</v>
      </c>
      <c r="K50" s="179">
        <v>395</v>
      </c>
      <c r="L50" s="137">
        <v>400</v>
      </c>
      <c r="M50" s="188">
        <v>400</v>
      </c>
    </row>
    <row r="51" spans="2:13" s="47" customFormat="1" ht="25.15" customHeight="1" x14ac:dyDescent="0.4">
      <c r="B51" s="123"/>
      <c r="C51" s="17">
        <v>610</v>
      </c>
      <c r="D51" s="17" t="s">
        <v>88</v>
      </c>
      <c r="E51" s="17"/>
      <c r="F51" s="17"/>
      <c r="G51" s="17"/>
      <c r="H51" s="170">
        <f t="shared" ref="H51:M51" si="4">SUM(H52:H53)</f>
        <v>9417</v>
      </c>
      <c r="I51" s="179">
        <f t="shared" si="4"/>
        <v>9350</v>
      </c>
      <c r="J51" s="184">
        <f t="shared" si="4"/>
        <v>7457</v>
      </c>
      <c r="K51" s="179">
        <f t="shared" si="4"/>
        <v>5500</v>
      </c>
      <c r="L51" s="184">
        <f t="shared" si="4"/>
        <v>6350</v>
      </c>
      <c r="M51" s="151">
        <f t="shared" si="4"/>
        <v>6350</v>
      </c>
    </row>
    <row r="52" spans="2:13" s="47" customFormat="1" ht="25.15" customHeight="1" x14ac:dyDescent="0.4">
      <c r="B52" s="123"/>
      <c r="C52" s="17"/>
      <c r="D52" s="17">
        <v>610.1</v>
      </c>
      <c r="E52" s="17" t="s">
        <v>86</v>
      </c>
      <c r="F52" s="17"/>
      <c r="G52" s="17"/>
      <c r="H52" s="171">
        <v>8876</v>
      </c>
      <c r="I52" s="178">
        <v>8850</v>
      </c>
      <c r="J52" s="152">
        <v>7100</v>
      </c>
      <c r="K52" s="178">
        <v>5000</v>
      </c>
      <c r="L52" s="152">
        <v>6000</v>
      </c>
      <c r="M52" s="187">
        <v>6000</v>
      </c>
    </row>
    <row r="53" spans="2:13" s="47" customFormat="1" ht="25.15" customHeight="1" x14ac:dyDescent="0.4">
      <c r="B53" s="123"/>
      <c r="C53" s="17"/>
      <c r="D53" s="17">
        <v>610.20000000000005</v>
      </c>
      <c r="E53" s="17" t="s">
        <v>87</v>
      </c>
      <c r="F53" s="17"/>
      <c r="G53" s="17"/>
      <c r="H53" s="171">
        <v>541</v>
      </c>
      <c r="I53" s="178">
        <v>500</v>
      </c>
      <c r="J53" s="152">
        <v>357</v>
      </c>
      <c r="K53" s="178">
        <v>500</v>
      </c>
      <c r="L53" s="152">
        <v>350</v>
      </c>
      <c r="M53" s="187">
        <v>350</v>
      </c>
    </row>
    <row r="54" spans="2:13" s="47" customFormat="1" ht="25.15" customHeight="1" x14ac:dyDescent="0.4">
      <c r="B54" s="123"/>
      <c r="C54" s="17">
        <v>611</v>
      </c>
      <c r="D54" s="17" t="s">
        <v>32</v>
      </c>
      <c r="E54" s="17"/>
      <c r="F54" s="17"/>
      <c r="G54" s="17"/>
      <c r="H54" s="170">
        <v>12601</v>
      </c>
      <c r="I54" s="179">
        <v>12600</v>
      </c>
      <c r="J54" s="137">
        <v>3154</v>
      </c>
      <c r="K54" s="179">
        <v>12600</v>
      </c>
      <c r="L54" s="137">
        <v>8000</v>
      </c>
      <c r="M54" s="188">
        <v>8000</v>
      </c>
    </row>
    <row r="55" spans="2:13" s="47" customFormat="1" ht="25.15" customHeight="1" x14ac:dyDescent="0.4">
      <c r="B55" s="123"/>
      <c r="C55" s="17">
        <v>612</v>
      </c>
      <c r="D55" s="17" t="s">
        <v>12</v>
      </c>
      <c r="E55" s="17"/>
      <c r="F55" s="17"/>
      <c r="G55" s="17"/>
      <c r="H55" s="170">
        <v>12461</v>
      </c>
      <c r="I55" s="179">
        <v>8000</v>
      </c>
      <c r="J55" s="137">
        <v>2275</v>
      </c>
      <c r="K55" s="179">
        <v>8000</v>
      </c>
      <c r="L55" s="137">
        <v>2275</v>
      </c>
      <c r="M55" s="188">
        <v>2275</v>
      </c>
    </row>
    <row r="56" spans="2:13" s="47" customFormat="1" ht="25.15" customHeight="1" x14ac:dyDescent="0.4">
      <c r="B56" s="123"/>
      <c r="C56" s="17">
        <v>613</v>
      </c>
      <c r="D56" s="17" t="s">
        <v>13</v>
      </c>
      <c r="E56" s="17"/>
      <c r="F56" s="17"/>
      <c r="G56" s="17"/>
      <c r="H56" s="170">
        <v>0</v>
      </c>
      <c r="I56" s="179">
        <v>0</v>
      </c>
      <c r="J56" s="137">
        <v>0</v>
      </c>
      <c r="K56" s="179">
        <v>0</v>
      </c>
      <c r="L56" s="153">
        <v>0</v>
      </c>
      <c r="M56" s="184">
        <v>0</v>
      </c>
    </row>
    <row r="57" spans="2:13" s="47" customFormat="1" ht="25.15" customHeight="1" x14ac:dyDescent="0.4">
      <c r="B57" s="123"/>
      <c r="C57" s="17">
        <v>615</v>
      </c>
      <c r="D57" s="17" t="s">
        <v>14</v>
      </c>
      <c r="E57" s="17"/>
      <c r="F57" s="17"/>
      <c r="G57" s="17"/>
      <c r="H57" s="170">
        <f t="shared" ref="H57:M57" si="5">SUM(H58:H59)</f>
        <v>56256</v>
      </c>
      <c r="I57" s="179">
        <f t="shared" si="5"/>
        <v>35853</v>
      </c>
      <c r="J57" s="184">
        <f t="shared" si="5"/>
        <v>42808</v>
      </c>
      <c r="K57" s="179">
        <f t="shared" si="5"/>
        <v>35853</v>
      </c>
      <c r="L57" s="184">
        <f t="shared" si="5"/>
        <v>38835</v>
      </c>
      <c r="M57" s="151">
        <f t="shared" si="5"/>
        <v>38835</v>
      </c>
    </row>
    <row r="58" spans="2:13" s="47" customFormat="1" ht="25.15" customHeight="1" x14ac:dyDescent="0.4">
      <c r="B58" s="123"/>
      <c r="C58" s="17"/>
      <c r="D58" s="17">
        <v>615.1</v>
      </c>
      <c r="E58" s="17" t="s">
        <v>86</v>
      </c>
      <c r="F58" s="17"/>
      <c r="G58" s="17"/>
      <c r="H58" s="171">
        <v>0</v>
      </c>
      <c r="I58" s="178">
        <v>0</v>
      </c>
      <c r="J58" s="152">
        <v>0</v>
      </c>
      <c r="K58" s="178">
        <v>0</v>
      </c>
      <c r="L58" s="152">
        <v>0</v>
      </c>
      <c r="M58" s="187">
        <v>0</v>
      </c>
    </row>
    <row r="59" spans="2:13" s="47" customFormat="1" ht="25.15" customHeight="1" x14ac:dyDescent="0.4">
      <c r="B59" s="123"/>
      <c r="C59" s="17"/>
      <c r="D59" s="17">
        <v>615.20000000000005</v>
      </c>
      <c r="E59" s="17" t="s">
        <v>87</v>
      </c>
      <c r="F59" s="17"/>
      <c r="G59" s="17"/>
      <c r="H59" s="171">
        <v>56256</v>
      </c>
      <c r="I59" s="178">
        <v>35853</v>
      </c>
      <c r="J59" s="152">
        <v>42808</v>
      </c>
      <c r="K59" s="178">
        <v>35853</v>
      </c>
      <c r="L59" s="152">
        <v>38835</v>
      </c>
      <c r="M59" s="187">
        <v>38835</v>
      </c>
    </row>
    <row r="60" spans="2:13" s="47" customFormat="1" ht="25.15" customHeight="1" x14ac:dyDescent="0.4">
      <c r="B60" s="123"/>
      <c r="C60" s="17">
        <v>616</v>
      </c>
      <c r="D60" s="17" t="s">
        <v>15</v>
      </c>
      <c r="E60" s="17"/>
      <c r="F60" s="17"/>
      <c r="G60" s="17"/>
      <c r="H60" s="170">
        <v>0</v>
      </c>
      <c r="I60" s="179">
        <v>0</v>
      </c>
      <c r="J60" s="137">
        <v>0</v>
      </c>
      <c r="K60" s="179">
        <v>0</v>
      </c>
      <c r="L60" s="137">
        <v>0</v>
      </c>
      <c r="M60" s="188">
        <v>0</v>
      </c>
    </row>
    <row r="61" spans="2:13" s="47" customFormat="1" ht="25.15" customHeight="1" x14ac:dyDescent="0.4">
      <c r="B61" s="123"/>
      <c r="C61" s="17">
        <v>617</v>
      </c>
      <c r="D61" s="17" t="s">
        <v>90</v>
      </c>
      <c r="E61" s="17"/>
      <c r="F61" s="17"/>
      <c r="G61" s="17"/>
      <c r="H61" s="170">
        <f t="shared" ref="H61:M61" si="6">SUM(H62:H65)</f>
        <v>10503</v>
      </c>
      <c r="I61" s="179">
        <f t="shared" si="6"/>
        <v>10503</v>
      </c>
      <c r="J61" s="184">
        <f t="shared" si="6"/>
        <v>6808</v>
      </c>
      <c r="K61" s="179">
        <f t="shared" si="6"/>
        <v>10503</v>
      </c>
      <c r="L61" s="184">
        <f t="shared" si="6"/>
        <v>7000</v>
      </c>
      <c r="M61" s="151">
        <f t="shared" si="6"/>
        <v>7000</v>
      </c>
    </row>
    <row r="62" spans="2:13" s="47" customFormat="1" ht="25.15" customHeight="1" x14ac:dyDescent="0.4">
      <c r="B62" s="123"/>
      <c r="C62" s="17"/>
      <c r="D62" s="17">
        <v>617.1</v>
      </c>
      <c r="E62" s="17" t="s">
        <v>89</v>
      </c>
      <c r="F62" s="17"/>
      <c r="G62" s="17"/>
      <c r="H62" s="170">
        <v>0</v>
      </c>
      <c r="I62" s="179">
        <v>0</v>
      </c>
      <c r="J62" s="137">
        <v>0</v>
      </c>
      <c r="K62" s="179">
        <v>0</v>
      </c>
      <c r="L62" s="137">
        <v>0</v>
      </c>
      <c r="M62" s="188">
        <v>0</v>
      </c>
    </row>
    <row r="63" spans="2:13" s="47" customFormat="1" ht="25.15" customHeight="1" x14ac:dyDescent="0.4">
      <c r="B63" s="123"/>
      <c r="C63" s="17"/>
      <c r="D63" s="17">
        <v>617.20000000000005</v>
      </c>
      <c r="E63" s="17" t="s">
        <v>91</v>
      </c>
      <c r="F63" s="17"/>
      <c r="G63" s="17"/>
      <c r="H63" s="170">
        <v>10503</v>
      </c>
      <c r="I63" s="179">
        <v>10503</v>
      </c>
      <c r="J63" s="137">
        <v>6808</v>
      </c>
      <c r="K63" s="179">
        <v>10503</v>
      </c>
      <c r="L63" s="137">
        <v>7000</v>
      </c>
      <c r="M63" s="188">
        <v>7000</v>
      </c>
    </row>
    <row r="64" spans="2:13" s="47" customFormat="1" ht="25.15" customHeight="1" x14ac:dyDescent="0.4">
      <c r="B64" s="123"/>
      <c r="C64" s="17"/>
      <c r="D64" s="17">
        <v>617.29999999999995</v>
      </c>
      <c r="E64" s="17" t="s">
        <v>92</v>
      </c>
      <c r="F64" s="17"/>
      <c r="G64" s="17"/>
      <c r="H64" s="170">
        <v>0</v>
      </c>
      <c r="I64" s="179">
        <v>0</v>
      </c>
      <c r="J64" s="137">
        <v>0</v>
      </c>
      <c r="K64" s="179">
        <v>0</v>
      </c>
      <c r="L64" s="137">
        <v>0</v>
      </c>
      <c r="M64" s="188">
        <v>0</v>
      </c>
    </row>
    <row r="65" spans="2:13" s="47" customFormat="1" ht="25.15" customHeight="1" x14ac:dyDescent="0.4">
      <c r="B65" s="123"/>
      <c r="C65" s="17"/>
      <c r="D65" s="17">
        <v>617.4</v>
      </c>
      <c r="E65" s="17" t="s">
        <v>93</v>
      </c>
      <c r="F65" s="17"/>
      <c r="G65" s="17"/>
      <c r="H65" s="170">
        <v>0</v>
      </c>
      <c r="I65" s="179">
        <v>0</v>
      </c>
      <c r="J65" s="137">
        <v>0</v>
      </c>
      <c r="K65" s="179">
        <v>0</v>
      </c>
      <c r="L65" s="137">
        <v>0</v>
      </c>
      <c r="M65" s="188">
        <v>0</v>
      </c>
    </row>
    <row r="66" spans="2:13" s="47" customFormat="1" ht="25.15" customHeight="1" x14ac:dyDescent="0.4">
      <c r="B66" s="123"/>
      <c r="C66" s="17">
        <v>622</v>
      </c>
      <c r="D66" s="17" t="s">
        <v>94</v>
      </c>
      <c r="E66" s="17"/>
      <c r="F66" s="17"/>
      <c r="G66" s="17"/>
      <c r="H66" s="170">
        <f t="shared" ref="H66:M66" si="7">SUM(H67:H68)</f>
        <v>1320</v>
      </c>
      <c r="I66" s="179">
        <f t="shared" si="7"/>
        <v>1020</v>
      </c>
      <c r="J66" s="184">
        <f t="shared" si="7"/>
        <v>1768</v>
      </c>
      <c r="K66" s="179">
        <f t="shared" si="7"/>
        <v>1020</v>
      </c>
      <c r="L66" s="184">
        <f t="shared" si="7"/>
        <v>1600</v>
      </c>
      <c r="M66" s="151">
        <f t="shared" si="7"/>
        <v>1600</v>
      </c>
    </row>
    <row r="67" spans="2:13" s="47" customFormat="1" ht="25.15" customHeight="1" x14ac:dyDescent="0.4">
      <c r="B67" s="123"/>
      <c r="C67" s="17"/>
      <c r="D67" s="17">
        <v>622.1</v>
      </c>
      <c r="E67" s="17" t="s">
        <v>18</v>
      </c>
      <c r="F67" s="17"/>
      <c r="G67" s="17"/>
      <c r="H67" s="170">
        <v>1320</v>
      </c>
      <c r="I67" s="179">
        <v>1020</v>
      </c>
      <c r="J67" s="137">
        <v>1768</v>
      </c>
      <c r="K67" s="179">
        <v>1020</v>
      </c>
      <c r="L67" s="137">
        <v>1600</v>
      </c>
      <c r="M67" s="188">
        <v>1600</v>
      </c>
    </row>
    <row r="68" spans="2:13" s="47" customFormat="1" ht="25.15" customHeight="1" x14ac:dyDescent="0.4">
      <c r="B68" s="123"/>
      <c r="C68" s="17"/>
      <c r="D68" s="17">
        <v>622.20000000000005</v>
      </c>
      <c r="E68" s="17" t="s">
        <v>95</v>
      </c>
      <c r="F68" s="17"/>
      <c r="G68" s="17"/>
      <c r="H68" s="170">
        <v>0</v>
      </c>
      <c r="I68" s="179">
        <v>0</v>
      </c>
      <c r="J68" s="137">
        <v>0</v>
      </c>
      <c r="K68" s="179">
        <v>0</v>
      </c>
      <c r="L68" s="137">
        <v>0</v>
      </c>
      <c r="M68" s="188">
        <v>0</v>
      </c>
    </row>
    <row r="69" spans="2:13" s="47" customFormat="1" ht="25.15" customHeight="1" x14ac:dyDescent="0.4">
      <c r="B69" s="123"/>
      <c r="C69" s="17">
        <v>623</v>
      </c>
      <c r="D69" s="17" t="s">
        <v>19</v>
      </c>
      <c r="E69" s="17"/>
      <c r="F69" s="17"/>
      <c r="G69" s="17"/>
      <c r="H69" s="170">
        <v>2772</v>
      </c>
      <c r="I69" s="179">
        <v>2255</v>
      </c>
      <c r="J69" s="137">
        <v>2472</v>
      </c>
      <c r="K69" s="179">
        <v>2255</v>
      </c>
      <c r="L69" s="137">
        <v>0</v>
      </c>
      <c r="M69" s="188">
        <v>0</v>
      </c>
    </row>
    <row r="70" spans="2:13" s="47" customFormat="1" ht="25.15" customHeight="1" x14ac:dyDescent="0.4">
      <c r="B70" s="123"/>
      <c r="C70" s="17">
        <v>624</v>
      </c>
      <c r="D70" s="17" t="s">
        <v>20</v>
      </c>
      <c r="E70" s="17"/>
      <c r="F70" s="17"/>
      <c r="G70" s="17"/>
      <c r="H70" s="170">
        <v>34529</v>
      </c>
      <c r="I70" s="179">
        <v>30000</v>
      </c>
      <c r="J70" s="137">
        <v>33050</v>
      </c>
      <c r="K70" s="179">
        <v>30000</v>
      </c>
      <c r="L70" s="137">
        <v>33000</v>
      </c>
      <c r="M70" s="188">
        <v>33000</v>
      </c>
    </row>
    <row r="71" spans="2:13" s="47" customFormat="1" ht="25.15" customHeight="1" x14ac:dyDescent="0.4">
      <c r="B71" s="123"/>
      <c r="C71" s="17">
        <v>625</v>
      </c>
      <c r="D71" s="17" t="s">
        <v>96</v>
      </c>
      <c r="E71" s="17"/>
      <c r="F71" s="17"/>
      <c r="G71" s="17"/>
      <c r="H71" s="170">
        <v>24987</v>
      </c>
      <c r="I71" s="179">
        <v>6000</v>
      </c>
      <c r="J71" s="137">
        <v>7200</v>
      </c>
      <c r="K71" s="179">
        <v>6000</v>
      </c>
      <c r="L71" s="137">
        <v>2500</v>
      </c>
      <c r="M71" s="188">
        <v>2500</v>
      </c>
    </row>
    <row r="72" spans="2:13" s="47" customFormat="1" ht="25.15" customHeight="1" x14ac:dyDescent="0.4">
      <c r="B72" s="123"/>
      <c r="C72" s="17">
        <v>626</v>
      </c>
      <c r="D72" s="17" t="s">
        <v>33</v>
      </c>
      <c r="E72" s="17"/>
      <c r="F72" s="17"/>
      <c r="G72" s="17"/>
      <c r="H72" s="170">
        <v>45870</v>
      </c>
      <c r="I72" s="179">
        <v>3000</v>
      </c>
      <c r="J72" s="137">
        <v>5000</v>
      </c>
      <c r="K72" s="179">
        <v>3000</v>
      </c>
      <c r="L72" s="137">
        <v>5000</v>
      </c>
      <c r="M72" s="188">
        <v>5000</v>
      </c>
    </row>
    <row r="73" spans="2:13" s="47" customFormat="1" ht="25.15" customHeight="1" x14ac:dyDescent="0.4">
      <c r="B73" s="123"/>
      <c r="C73" s="17">
        <v>627</v>
      </c>
      <c r="D73" s="17" t="s">
        <v>34</v>
      </c>
      <c r="E73" s="17"/>
      <c r="F73" s="17"/>
      <c r="G73" s="17"/>
      <c r="H73" s="170">
        <v>14912</v>
      </c>
      <c r="I73" s="179">
        <v>14500</v>
      </c>
      <c r="J73" s="137">
        <v>15500</v>
      </c>
      <c r="K73" s="179">
        <v>14500</v>
      </c>
      <c r="L73" s="137">
        <v>15500</v>
      </c>
      <c r="M73" s="188">
        <v>15500</v>
      </c>
    </row>
    <row r="74" spans="2:13" s="47" customFormat="1" ht="25.15" customHeight="1" x14ac:dyDescent="0.4">
      <c r="B74" s="123"/>
      <c r="C74" s="17">
        <v>628</v>
      </c>
      <c r="D74" s="17" t="s">
        <v>35</v>
      </c>
      <c r="E74" s="17"/>
      <c r="F74" s="17"/>
      <c r="G74" s="17"/>
      <c r="H74" s="170">
        <v>440</v>
      </c>
      <c r="I74" s="179">
        <v>1380</v>
      </c>
      <c r="J74" s="137">
        <v>2000</v>
      </c>
      <c r="K74" s="179">
        <v>1380</v>
      </c>
      <c r="L74" s="137">
        <v>2000</v>
      </c>
      <c r="M74" s="188">
        <v>2000</v>
      </c>
    </row>
    <row r="75" spans="2:13" s="47" customFormat="1" ht="25.15" customHeight="1" x14ac:dyDescent="0.4">
      <c r="B75" s="123"/>
      <c r="C75" s="17">
        <v>629</v>
      </c>
      <c r="D75" s="17" t="s">
        <v>36</v>
      </c>
      <c r="E75" s="17"/>
      <c r="F75" s="17"/>
      <c r="G75" s="17"/>
      <c r="H75" s="170">
        <v>0</v>
      </c>
      <c r="I75" s="179">
        <v>0</v>
      </c>
      <c r="J75" s="137">
        <v>0</v>
      </c>
      <c r="K75" s="179">
        <v>0</v>
      </c>
      <c r="L75" s="137">
        <v>0</v>
      </c>
      <c r="M75" s="188">
        <v>0</v>
      </c>
    </row>
    <row r="76" spans="2:13" s="47" customFormat="1" ht="25.15" customHeight="1" x14ac:dyDescent="0.4">
      <c r="B76" s="123"/>
      <c r="C76" s="17">
        <v>630</v>
      </c>
      <c r="D76" s="17" t="s">
        <v>83</v>
      </c>
      <c r="E76" s="17"/>
      <c r="F76" s="17"/>
      <c r="G76" s="17"/>
      <c r="H76" s="170">
        <v>0</v>
      </c>
      <c r="I76" s="179">
        <v>0</v>
      </c>
      <c r="J76" s="137">
        <v>0</v>
      </c>
      <c r="K76" s="179">
        <v>0</v>
      </c>
      <c r="L76" s="137">
        <v>0</v>
      </c>
      <c r="M76" s="188">
        <v>0</v>
      </c>
    </row>
    <row r="77" spans="2:13" s="47" customFormat="1" ht="25.15" customHeight="1" x14ac:dyDescent="0.4">
      <c r="B77" s="123"/>
      <c r="C77" s="17">
        <v>631</v>
      </c>
      <c r="D77" s="17" t="s">
        <v>97</v>
      </c>
      <c r="E77" s="17"/>
      <c r="F77" s="17"/>
      <c r="G77" s="17"/>
      <c r="H77" s="170">
        <v>0</v>
      </c>
      <c r="I77" s="179">
        <v>0</v>
      </c>
      <c r="J77" s="137">
        <v>0</v>
      </c>
      <c r="K77" s="179">
        <v>0</v>
      </c>
      <c r="L77" s="137">
        <v>0</v>
      </c>
      <c r="M77" s="188">
        <v>0</v>
      </c>
    </row>
    <row r="78" spans="2:13" s="47" customFormat="1" ht="25.15" customHeight="1" x14ac:dyDescent="0.4">
      <c r="B78" s="123"/>
      <c r="C78" s="17">
        <v>633</v>
      </c>
      <c r="D78" s="17" t="s">
        <v>38</v>
      </c>
      <c r="E78" s="17"/>
      <c r="F78" s="17"/>
      <c r="G78" s="17"/>
      <c r="H78" s="170">
        <v>0</v>
      </c>
      <c r="I78" s="179">
        <v>0</v>
      </c>
      <c r="J78" s="137">
        <v>0</v>
      </c>
      <c r="K78" s="179">
        <v>0</v>
      </c>
      <c r="L78" s="137">
        <v>0</v>
      </c>
      <c r="M78" s="188">
        <v>0</v>
      </c>
    </row>
    <row r="79" spans="2:13" s="47" customFormat="1" ht="25.15" customHeight="1" x14ac:dyDescent="0.4">
      <c r="B79" s="123"/>
      <c r="C79" s="17">
        <v>640</v>
      </c>
      <c r="D79" s="17" t="s">
        <v>23</v>
      </c>
      <c r="E79" s="17"/>
      <c r="F79" s="17"/>
      <c r="G79" s="17"/>
      <c r="H79" s="170">
        <v>38545</v>
      </c>
      <c r="I79" s="179">
        <v>30250</v>
      </c>
      <c r="J79" s="137">
        <v>32000</v>
      </c>
      <c r="K79" s="179">
        <v>30250</v>
      </c>
      <c r="L79" s="137">
        <v>32000</v>
      </c>
      <c r="M79" s="188">
        <v>32000</v>
      </c>
    </row>
    <row r="80" spans="2:13" s="47" customFormat="1" ht="25.15" customHeight="1" x14ac:dyDescent="0.4">
      <c r="B80" s="123"/>
      <c r="C80" s="17">
        <v>642</v>
      </c>
      <c r="D80" s="17" t="s">
        <v>39</v>
      </c>
      <c r="E80" s="17"/>
      <c r="F80" s="17"/>
      <c r="G80" s="17"/>
      <c r="H80" s="170">
        <v>83425</v>
      </c>
      <c r="I80" s="179">
        <v>94146</v>
      </c>
      <c r="J80" s="137">
        <v>99415</v>
      </c>
      <c r="K80" s="179">
        <v>96970</v>
      </c>
      <c r="L80" s="137">
        <v>96768</v>
      </c>
      <c r="M80" s="188">
        <v>96768</v>
      </c>
    </row>
    <row r="81" spans="2:13" s="47" customFormat="1" ht="25.15" customHeight="1" x14ac:dyDescent="0.4">
      <c r="B81" s="123"/>
      <c r="C81" s="17">
        <v>643</v>
      </c>
      <c r="D81" s="17" t="s">
        <v>40</v>
      </c>
      <c r="E81" s="17"/>
      <c r="F81" s="17"/>
      <c r="G81" s="17"/>
      <c r="H81" s="170">
        <v>110642</v>
      </c>
      <c r="I81" s="179">
        <v>119921</v>
      </c>
      <c r="J81" s="137">
        <v>113564</v>
      </c>
      <c r="K81" s="179">
        <v>123518</v>
      </c>
      <c r="L81" s="137">
        <v>111153</v>
      </c>
      <c r="M81" s="188">
        <v>114765</v>
      </c>
    </row>
    <row r="82" spans="2:13" s="47" customFormat="1" ht="25.15" customHeight="1" x14ac:dyDescent="0.4">
      <c r="B82" s="123"/>
      <c r="C82" s="17">
        <v>644</v>
      </c>
      <c r="D82" s="17" t="s">
        <v>41</v>
      </c>
      <c r="E82" s="17"/>
      <c r="F82" s="17"/>
      <c r="G82" s="17"/>
      <c r="H82" s="170">
        <v>876</v>
      </c>
      <c r="I82" s="179">
        <v>989</v>
      </c>
      <c r="J82" s="137">
        <v>1077</v>
      </c>
      <c r="K82" s="179">
        <v>1019</v>
      </c>
      <c r="L82" s="137">
        <v>1064</v>
      </c>
      <c r="M82" s="188">
        <v>1064</v>
      </c>
    </row>
    <row r="83" spans="2:13" s="47" customFormat="1" ht="25.15" customHeight="1" thickBot="1" x14ac:dyDescent="0.45">
      <c r="B83" s="138"/>
      <c r="C83" s="127">
        <v>645</v>
      </c>
      <c r="D83" s="127" t="s">
        <v>42</v>
      </c>
      <c r="E83" s="127"/>
      <c r="F83" s="127"/>
      <c r="G83" s="127"/>
      <c r="H83" s="172">
        <v>1159</v>
      </c>
      <c r="I83" s="180">
        <v>1260</v>
      </c>
      <c r="J83" s="140">
        <v>1193</v>
      </c>
      <c r="K83" s="180">
        <v>1297</v>
      </c>
      <c r="L83" s="140">
        <v>1223</v>
      </c>
      <c r="M83" s="189">
        <v>1262</v>
      </c>
    </row>
    <row r="84" spans="2:13" s="47" customFormat="1" ht="30" customHeight="1" thickTop="1" thickBot="1" x14ac:dyDescent="0.45">
      <c r="B84" s="154"/>
      <c r="C84" s="155"/>
      <c r="D84" s="141"/>
      <c r="E84" s="375" t="s">
        <v>47</v>
      </c>
      <c r="F84" s="375"/>
      <c r="G84" s="375"/>
      <c r="H84" s="175">
        <f>SUM(H40:H47,H50:H51,H54:H57:H60:H61,H66,H69:H83)</f>
        <v>551875</v>
      </c>
      <c r="I84" s="185">
        <f>SUM(I40:I47,I50:I51,I54:I57:I60:I61,I66,I69:I83)</f>
        <v>441539</v>
      </c>
      <c r="J84" s="186">
        <f>SUM(J40:J47,J50:J51,J54:J57:J60:J61,J66,J69:J83)</f>
        <v>437010</v>
      </c>
      <c r="K84" s="185">
        <f>SUM(K40:K47,K50:K51,K54:K57:K60:K61,K66,K69:K83)</f>
        <v>444177</v>
      </c>
      <c r="L84" s="186">
        <f>SUM(L40:L47,L50:L51,L54:L57:L60:L61,L66,L69:L83)</f>
        <v>415453</v>
      </c>
      <c r="M84" s="156">
        <f>SUM(M40:M47,M50:M51,M54:M57:M60:M61,M66,M69:M83)</f>
        <v>419104</v>
      </c>
    </row>
    <row r="85" spans="2:13" s="47" customFormat="1" ht="3" customHeight="1" thickBot="1" x14ac:dyDescent="0.45">
      <c r="B85" s="125"/>
      <c r="C85" s="126"/>
      <c r="D85" s="127"/>
      <c r="E85" s="115"/>
      <c r="F85" s="115"/>
      <c r="G85" s="115"/>
      <c r="H85" s="142"/>
      <c r="I85" s="142"/>
      <c r="J85" s="142"/>
      <c r="K85" s="142"/>
      <c r="L85" s="142"/>
      <c r="M85" s="143"/>
    </row>
    <row r="86" spans="2:13" s="47" customFormat="1" ht="9.25" customHeight="1" thickBot="1" x14ac:dyDescent="0.45">
      <c r="B86" s="116"/>
      <c r="C86" s="117"/>
      <c r="D86" s="118"/>
      <c r="E86" s="119"/>
      <c r="F86" s="119"/>
      <c r="G86" s="119"/>
      <c r="H86" s="144"/>
      <c r="I86" s="144"/>
      <c r="J86" s="144"/>
      <c r="K86" s="144"/>
      <c r="L86" s="144"/>
      <c r="M86" s="145"/>
    </row>
    <row r="87" spans="2:13" s="47" customFormat="1" ht="30" customHeight="1" thickBot="1" x14ac:dyDescent="0.45">
      <c r="B87" s="101"/>
      <c r="C87" s="18" t="s">
        <v>48</v>
      </c>
      <c r="D87" s="16"/>
      <c r="E87" s="16"/>
      <c r="F87" s="16"/>
      <c r="G87" s="16"/>
      <c r="H87" s="142">
        <f t="shared" ref="H87:M87" si="8">H37-H84</f>
        <v>-113313</v>
      </c>
      <c r="I87" s="142">
        <f t="shared" si="8"/>
        <v>45829</v>
      </c>
      <c r="J87" s="142">
        <f t="shared" si="8"/>
        <v>-34322</v>
      </c>
      <c r="K87" s="142">
        <f t="shared" si="8"/>
        <v>-16875</v>
      </c>
      <c r="L87" s="142">
        <f t="shared" si="8"/>
        <v>-7858</v>
      </c>
      <c r="M87" s="143">
        <f t="shared" si="8"/>
        <v>-11509</v>
      </c>
    </row>
    <row r="88" spans="2:13" s="47" customFormat="1" ht="30" customHeight="1" thickBot="1" x14ac:dyDescent="0.45">
      <c r="B88" s="101"/>
      <c r="C88" s="18" t="s">
        <v>54</v>
      </c>
      <c r="D88" s="20"/>
      <c r="E88" s="16"/>
      <c r="F88" s="16"/>
      <c r="G88" s="16"/>
      <c r="H88" s="142">
        <f t="shared" ref="H88:M88" si="9">IF(H87&gt;0, 0, -H87)</f>
        <v>113313</v>
      </c>
      <c r="I88" s="142">
        <f t="shared" si="9"/>
        <v>0</v>
      </c>
      <c r="J88" s="142">
        <f t="shared" si="9"/>
        <v>34322</v>
      </c>
      <c r="K88" s="142">
        <f t="shared" si="9"/>
        <v>16875</v>
      </c>
      <c r="L88" s="142">
        <f t="shared" si="9"/>
        <v>7858</v>
      </c>
      <c r="M88" s="143">
        <f t="shared" si="9"/>
        <v>11509</v>
      </c>
    </row>
    <row r="89" spans="2:13" s="47" customFormat="1" ht="30" customHeight="1" thickBot="1" x14ac:dyDescent="0.45">
      <c r="B89" s="101"/>
      <c r="C89" s="18" t="s">
        <v>262</v>
      </c>
      <c r="D89" s="101"/>
      <c r="E89" s="16"/>
      <c r="F89" s="16"/>
      <c r="G89" s="16"/>
      <c r="H89" s="146">
        <f t="shared" ref="H89:M89" si="10">H87+H88</f>
        <v>0</v>
      </c>
      <c r="I89" s="146">
        <f t="shared" si="10"/>
        <v>45829</v>
      </c>
      <c r="J89" s="146">
        <f t="shared" si="10"/>
        <v>0</v>
      </c>
      <c r="K89" s="146">
        <f t="shared" si="10"/>
        <v>0</v>
      </c>
      <c r="L89" s="146">
        <f t="shared" si="10"/>
        <v>0</v>
      </c>
      <c r="M89" s="147">
        <f t="shared" si="10"/>
        <v>0</v>
      </c>
    </row>
    <row r="90" spans="2:13" s="47" customFormat="1" ht="30" customHeight="1" thickTop="1" thickBot="1" x14ac:dyDescent="0.45">
      <c r="B90" s="101"/>
      <c r="C90" s="18" t="s">
        <v>49</v>
      </c>
      <c r="D90" s="16"/>
      <c r="E90" s="16"/>
      <c r="F90" s="16"/>
      <c r="G90" s="16"/>
      <c r="H90" s="148">
        <v>289420</v>
      </c>
      <c r="I90" s="148">
        <v>131919</v>
      </c>
      <c r="J90" s="149">
        <f>H91</f>
        <v>176107</v>
      </c>
      <c r="K90" s="149">
        <f>I91</f>
        <v>177748</v>
      </c>
      <c r="L90" s="149">
        <f>J91</f>
        <v>141785</v>
      </c>
      <c r="M90" s="150">
        <f>L91</f>
        <v>133927</v>
      </c>
    </row>
    <row r="91" spans="2:13" s="47" customFormat="1" ht="30" customHeight="1" thickBot="1" x14ac:dyDescent="0.45">
      <c r="B91" s="101"/>
      <c r="C91" s="18" t="s">
        <v>50</v>
      </c>
      <c r="D91" s="16"/>
      <c r="E91" s="16"/>
      <c r="F91" s="16"/>
      <c r="G91" s="16"/>
      <c r="H91" s="146">
        <f t="shared" ref="H91:M91" si="11">H90+H89-H88</f>
        <v>176107</v>
      </c>
      <c r="I91" s="146">
        <f t="shared" si="11"/>
        <v>177748</v>
      </c>
      <c r="J91" s="146">
        <f t="shared" si="11"/>
        <v>141785</v>
      </c>
      <c r="K91" s="146">
        <f t="shared" si="11"/>
        <v>160873</v>
      </c>
      <c r="L91" s="146">
        <f t="shared" si="11"/>
        <v>133927</v>
      </c>
      <c r="M91" s="147">
        <f t="shared" si="11"/>
        <v>122418</v>
      </c>
    </row>
    <row r="92" spans="2:13" ht="9.65" customHeight="1" thickTop="1" thickBot="1" x14ac:dyDescent="0.3">
      <c r="B92" s="102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4"/>
    </row>
  </sheetData>
  <mergeCells count="12">
    <mergeCell ref="A1:N1"/>
    <mergeCell ref="A2:N2"/>
    <mergeCell ref="A3:N3"/>
    <mergeCell ref="E84:G84"/>
    <mergeCell ref="E5:H5"/>
    <mergeCell ref="E7:H7"/>
    <mergeCell ref="E9:H9"/>
    <mergeCell ref="E11:G11"/>
    <mergeCell ref="B12:M12"/>
    <mergeCell ref="C11:D11"/>
    <mergeCell ref="B37:C37"/>
    <mergeCell ref="F37:G37"/>
  </mergeCells>
  <pageMargins left="0.25" right="0" top="0.15" bottom="0" header="0" footer="0.35"/>
  <pageSetup scale="37" orientation="portrait" r:id="rId1"/>
  <headerFooter alignWithMargins="0">
    <oddFooter>&amp;L&amp;F&amp;A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indexed="12"/>
    <pageSetUpPr fitToPage="1"/>
  </sheetPr>
  <dimension ref="A1:Y88"/>
  <sheetViews>
    <sheetView showWhiteSpace="0" zoomScale="60" zoomScaleNormal="60" zoomScalePageLayoutView="60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 activeCell="I82" sqref="I82"/>
    </sheetView>
  </sheetViews>
  <sheetFormatPr defaultColWidth="9.1796875" defaultRowHeight="12.5" x14ac:dyDescent="0.25"/>
  <cols>
    <col min="1" max="1" width="7" style="1" customWidth="1"/>
    <col min="2" max="2" width="20.453125" style="1" customWidth="1"/>
    <col min="3" max="3" width="11.26953125" style="1" customWidth="1"/>
    <col min="4" max="6" width="9.1796875" style="1"/>
    <col min="7" max="7" width="14.1796875" style="1" customWidth="1"/>
    <col min="8" max="8" width="5.453125" style="1" customWidth="1"/>
    <col min="9" max="9" width="18.81640625" style="1" customWidth="1"/>
    <col min="10" max="10" width="6.7265625" style="1" customWidth="1"/>
    <col min="11" max="11" width="1.54296875" style="1" customWidth="1"/>
    <col min="12" max="12" width="18.81640625" style="1" customWidth="1"/>
    <col min="13" max="13" width="6.54296875" style="1" customWidth="1"/>
    <col min="14" max="14" width="1.54296875" style="1" customWidth="1"/>
    <col min="15" max="15" width="18.81640625" style="1" customWidth="1"/>
    <col min="16" max="16" width="7.453125" style="1" customWidth="1"/>
    <col min="17" max="17" width="1.26953125" style="1" customWidth="1"/>
    <col min="18" max="18" width="18.81640625" style="1" customWidth="1"/>
    <col min="19" max="19" width="6.7265625" style="1" customWidth="1"/>
    <col min="20" max="20" width="1.54296875" style="1" customWidth="1"/>
    <col min="21" max="21" width="18.81640625" style="1" customWidth="1"/>
    <col min="22" max="22" width="6.7265625" style="1" customWidth="1"/>
    <col min="23" max="23" width="1.54296875" style="1" customWidth="1"/>
    <col min="24" max="24" width="18.81640625" style="1" customWidth="1"/>
    <col min="25" max="25" width="6.7265625" style="1" customWidth="1"/>
    <col min="26" max="16384" width="9.1796875" style="1"/>
  </cols>
  <sheetData>
    <row r="1" spans="1:25" ht="20" x14ac:dyDescent="0.4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</row>
    <row r="2" spans="1:25" ht="20" x14ac:dyDescent="0.4">
      <c r="A2" s="371" t="s">
        <v>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</row>
    <row r="3" spans="1:25" ht="20" x14ac:dyDescent="0.4">
      <c r="A3" s="371" t="s">
        <v>68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</row>
    <row r="4" spans="1:25" ht="4.5" customHeight="1" x14ac:dyDescent="0.3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24" customHeight="1" x14ac:dyDescent="0.35">
      <c r="A5" s="21" t="s">
        <v>53</v>
      </c>
      <c r="C5" s="373"/>
      <c r="D5" s="373"/>
      <c r="E5" s="373"/>
      <c r="F5" s="373"/>
      <c r="G5" s="373"/>
      <c r="H5" s="3"/>
      <c r="I5" s="2"/>
      <c r="J5" s="2"/>
    </row>
    <row r="6" spans="1:25" ht="4.5" customHeight="1" x14ac:dyDescent="0.35">
      <c r="A6" s="22"/>
      <c r="C6" s="25"/>
      <c r="D6" s="25"/>
      <c r="E6" s="25"/>
      <c r="F6" s="25"/>
      <c r="G6" s="25"/>
      <c r="H6" s="3"/>
      <c r="I6" s="2"/>
      <c r="J6" s="2"/>
    </row>
    <row r="7" spans="1:25" ht="24" customHeight="1" x14ac:dyDescent="0.35">
      <c r="A7" s="21" t="s">
        <v>52</v>
      </c>
      <c r="C7" s="373"/>
      <c r="D7" s="373"/>
      <c r="E7" s="373"/>
      <c r="F7" s="373"/>
      <c r="G7" s="373"/>
      <c r="H7" s="3"/>
      <c r="I7" s="2"/>
      <c r="J7" s="2"/>
    </row>
    <row r="8" spans="1:25" s="47" customFormat="1" ht="4.5" customHeight="1" x14ac:dyDescent="0.35">
      <c r="A8" s="23"/>
      <c r="C8" s="9"/>
      <c r="D8" s="9"/>
      <c r="E8" s="10"/>
      <c r="F8" s="10"/>
      <c r="G8" s="10"/>
      <c r="H8" s="13"/>
      <c r="I8" s="15"/>
      <c r="J8" s="15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24" customHeight="1" x14ac:dyDescent="0.35">
      <c r="A9" s="21" t="s">
        <v>51</v>
      </c>
      <c r="C9" s="373"/>
      <c r="D9" s="373"/>
      <c r="E9" s="373"/>
      <c r="F9" s="373"/>
      <c r="G9" s="373"/>
      <c r="H9" s="3"/>
      <c r="I9" s="2"/>
      <c r="J9" s="2"/>
    </row>
    <row r="10" spans="1:25" s="47" customFormat="1" ht="25.15" customHeight="1" x14ac:dyDescent="0.4">
      <c r="C10" s="9"/>
      <c r="D10" s="9"/>
      <c r="E10" s="10"/>
      <c r="F10" s="10"/>
      <c r="G10" s="10"/>
      <c r="H10" s="13"/>
      <c r="I10" s="36" t="s">
        <v>69</v>
      </c>
      <c r="J10" s="37"/>
      <c r="K10" s="38"/>
      <c r="L10" s="36" t="s">
        <v>67</v>
      </c>
      <c r="M10" s="36"/>
      <c r="N10" s="37"/>
      <c r="O10" s="37" t="s">
        <v>66</v>
      </c>
      <c r="P10" s="39"/>
      <c r="Q10" s="39"/>
      <c r="R10" s="37" t="s">
        <v>70</v>
      </c>
      <c r="S10" s="37"/>
      <c r="T10" s="39"/>
      <c r="U10" s="37" t="s">
        <v>71</v>
      </c>
      <c r="V10" s="37"/>
      <c r="W10" s="39"/>
      <c r="X10" s="37" t="s">
        <v>72</v>
      </c>
      <c r="Y10" s="15"/>
    </row>
    <row r="11" spans="1:25" s="47" customFormat="1" ht="30.75" customHeight="1" x14ac:dyDescent="0.4">
      <c r="C11" s="386" t="s">
        <v>64</v>
      </c>
      <c r="D11" s="386"/>
      <c r="E11" s="387" t="s">
        <v>1</v>
      </c>
      <c r="F11" s="387"/>
      <c r="G11" s="41"/>
      <c r="H11" s="13"/>
      <c r="I11" s="39" t="s">
        <v>43</v>
      </c>
      <c r="J11" s="37"/>
      <c r="K11" s="23"/>
      <c r="L11" s="39" t="s">
        <v>43</v>
      </c>
      <c r="M11" s="37"/>
      <c r="N11" s="40"/>
      <c r="O11" s="39" t="s">
        <v>43</v>
      </c>
      <c r="P11" s="40"/>
      <c r="Q11" s="37"/>
      <c r="R11" s="39" t="s">
        <v>43</v>
      </c>
      <c r="S11" s="37"/>
      <c r="T11" s="37"/>
      <c r="U11" s="39" t="s">
        <v>43</v>
      </c>
      <c r="V11" s="37"/>
      <c r="W11" s="37"/>
      <c r="X11" s="39" t="s">
        <v>43</v>
      </c>
      <c r="Y11" s="15"/>
    </row>
    <row r="12" spans="1:25" s="47" customFormat="1" ht="25.15" customHeight="1" x14ac:dyDescent="0.4">
      <c r="B12" s="24" t="s">
        <v>44</v>
      </c>
      <c r="C12" s="11">
        <v>501</v>
      </c>
      <c r="D12" s="11" t="s">
        <v>10</v>
      </c>
      <c r="E12" s="11"/>
      <c r="F12" s="11"/>
      <c r="G12" s="11"/>
      <c r="H12" s="44" t="s">
        <v>2</v>
      </c>
      <c r="I12" s="45"/>
      <c r="J12" s="46"/>
      <c r="K12" s="44" t="s">
        <v>2</v>
      </c>
      <c r="L12" s="45"/>
      <c r="M12" s="46"/>
      <c r="N12" s="44" t="s">
        <v>2</v>
      </c>
      <c r="O12" s="45"/>
      <c r="P12" s="46"/>
      <c r="Q12" s="44" t="s">
        <v>2</v>
      </c>
      <c r="R12" s="45"/>
      <c r="T12" s="44" t="s">
        <v>2</v>
      </c>
      <c r="U12" s="45"/>
      <c r="W12" s="44" t="s">
        <v>2</v>
      </c>
      <c r="X12" s="45"/>
    </row>
    <row r="13" spans="1:25" s="47" customFormat="1" ht="25.15" customHeight="1" x14ac:dyDescent="0.35">
      <c r="B13" s="9"/>
      <c r="C13" s="11"/>
      <c r="D13" s="11">
        <v>501.1</v>
      </c>
      <c r="E13" s="11" t="s">
        <v>73</v>
      </c>
      <c r="F13" s="11"/>
      <c r="G13" s="11"/>
      <c r="H13" s="44"/>
      <c r="I13" s="45"/>
      <c r="J13" s="46"/>
      <c r="K13" s="44"/>
      <c r="L13" s="45"/>
      <c r="M13" s="46"/>
      <c r="N13" s="44"/>
      <c r="O13" s="45"/>
      <c r="P13" s="46"/>
      <c r="Q13" s="44"/>
      <c r="R13" s="45"/>
      <c r="T13" s="44"/>
      <c r="U13" s="45"/>
      <c r="W13" s="44"/>
      <c r="X13" s="45"/>
    </row>
    <row r="14" spans="1:25" s="47" customFormat="1" ht="25.15" customHeight="1" x14ac:dyDescent="0.35">
      <c r="B14" s="9"/>
      <c r="C14" s="11"/>
      <c r="D14" s="11">
        <v>501.2</v>
      </c>
      <c r="E14" s="11" t="s">
        <v>74</v>
      </c>
      <c r="F14" s="11"/>
      <c r="G14" s="11"/>
      <c r="H14" s="44"/>
      <c r="I14" s="45"/>
      <c r="J14" s="46"/>
      <c r="K14" s="44"/>
      <c r="L14" s="45"/>
      <c r="M14" s="46"/>
      <c r="N14" s="44"/>
      <c r="O14" s="45"/>
      <c r="P14" s="46"/>
      <c r="Q14" s="44"/>
      <c r="R14" s="45"/>
      <c r="T14" s="44"/>
      <c r="U14" s="45"/>
      <c r="W14" s="44"/>
      <c r="X14" s="45"/>
    </row>
    <row r="15" spans="1:25" s="47" customFormat="1" ht="25.15" customHeight="1" x14ac:dyDescent="0.35">
      <c r="B15" s="9"/>
      <c r="C15" s="11"/>
      <c r="D15" s="11">
        <v>501.3</v>
      </c>
      <c r="E15" s="11" t="s">
        <v>75</v>
      </c>
      <c r="F15" s="11"/>
      <c r="G15" s="11"/>
      <c r="H15" s="44"/>
      <c r="I15" s="45"/>
      <c r="J15" s="46"/>
      <c r="K15" s="44"/>
      <c r="L15" s="45"/>
      <c r="M15" s="46"/>
      <c r="N15" s="44"/>
      <c r="O15" s="45"/>
      <c r="P15" s="46"/>
      <c r="Q15" s="44"/>
      <c r="R15" s="45"/>
      <c r="T15" s="44"/>
      <c r="U15" s="45"/>
      <c r="W15" s="44"/>
      <c r="X15" s="45"/>
    </row>
    <row r="16" spans="1:25" s="47" customFormat="1" ht="25.15" customHeight="1" x14ac:dyDescent="0.35">
      <c r="B16" s="9"/>
      <c r="C16" s="11">
        <v>502</v>
      </c>
      <c r="D16" s="11" t="s">
        <v>11</v>
      </c>
      <c r="E16" s="11"/>
      <c r="F16" s="11"/>
      <c r="G16" s="11"/>
      <c r="H16" s="44"/>
      <c r="I16" s="45"/>
      <c r="J16" s="46"/>
      <c r="K16" s="44"/>
      <c r="L16" s="45"/>
      <c r="M16" s="46"/>
      <c r="N16" s="44"/>
      <c r="O16" s="45"/>
      <c r="P16" s="46"/>
      <c r="Q16" s="44"/>
      <c r="R16" s="45"/>
      <c r="T16" s="44"/>
      <c r="U16" s="45"/>
      <c r="W16" s="44"/>
      <c r="X16" s="45"/>
    </row>
    <row r="17" spans="2:24" s="47" customFormat="1" ht="25.15" customHeight="1" x14ac:dyDescent="0.35">
      <c r="B17" s="9"/>
      <c r="C17" s="11">
        <v>512</v>
      </c>
      <c r="D17" s="11" t="s">
        <v>12</v>
      </c>
      <c r="E17" s="11"/>
      <c r="F17" s="11"/>
      <c r="G17" s="11"/>
      <c r="H17" s="44"/>
      <c r="I17" s="45"/>
      <c r="J17" s="46"/>
      <c r="K17" s="44"/>
      <c r="L17" s="45"/>
      <c r="M17" s="46"/>
      <c r="N17" s="44"/>
      <c r="O17" s="45"/>
      <c r="P17" s="46"/>
      <c r="Q17" s="44"/>
      <c r="R17" s="45"/>
      <c r="T17" s="44"/>
      <c r="U17" s="45"/>
      <c r="W17" s="44"/>
      <c r="X17" s="45"/>
    </row>
    <row r="18" spans="2:24" s="47" customFormat="1" ht="25.15" customHeight="1" x14ac:dyDescent="0.35">
      <c r="B18" s="9"/>
      <c r="C18" s="11">
        <v>513</v>
      </c>
      <c r="D18" s="11" t="s">
        <v>13</v>
      </c>
      <c r="E18" s="11"/>
      <c r="F18" s="11"/>
      <c r="G18" s="11"/>
      <c r="H18" s="44"/>
      <c r="I18" s="45"/>
      <c r="J18" s="46"/>
      <c r="K18" s="44"/>
      <c r="L18" s="45"/>
      <c r="M18" s="46"/>
      <c r="N18" s="44"/>
      <c r="O18" s="45"/>
      <c r="P18" s="46"/>
      <c r="Q18" s="44"/>
      <c r="R18" s="45"/>
      <c r="T18" s="44"/>
      <c r="U18" s="45"/>
      <c r="W18" s="44"/>
      <c r="X18" s="45"/>
    </row>
    <row r="19" spans="2:24" s="47" customFormat="1" ht="25.15" customHeight="1" x14ac:dyDescent="0.35">
      <c r="B19" s="9"/>
      <c r="C19" s="11">
        <v>514</v>
      </c>
      <c r="D19" s="11" t="s">
        <v>76</v>
      </c>
      <c r="E19" s="11"/>
      <c r="F19" s="11"/>
      <c r="G19" s="11"/>
      <c r="H19" s="44"/>
      <c r="I19" s="45"/>
      <c r="J19" s="46"/>
      <c r="K19" s="44"/>
      <c r="L19" s="45"/>
      <c r="M19" s="46"/>
      <c r="N19" s="44"/>
      <c r="O19" s="45"/>
      <c r="P19" s="46"/>
      <c r="Q19" s="44"/>
      <c r="R19" s="45"/>
      <c r="T19" s="44"/>
      <c r="U19" s="45"/>
      <c r="W19" s="44"/>
      <c r="X19" s="45"/>
    </row>
    <row r="20" spans="2:24" s="47" customFormat="1" ht="25.15" customHeight="1" x14ac:dyDescent="0.35">
      <c r="B20" s="9"/>
      <c r="C20" s="11">
        <v>515</v>
      </c>
      <c r="D20" s="11" t="s">
        <v>14</v>
      </c>
      <c r="E20" s="11"/>
      <c r="F20" s="11"/>
      <c r="G20" s="11"/>
      <c r="H20" s="44"/>
      <c r="I20" s="45"/>
      <c r="J20" s="46"/>
      <c r="K20" s="44"/>
      <c r="L20" s="45"/>
      <c r="M20" s="46"/>
      <c r="N20" s="44"/>
      <c r="O20" s="45"/>
      <c r="P20" s="46"/>
      <c r="Q20" s="44"/>
      <c r="R20" s="45"/>
      <c r="T20" s="44"/>
      <c r="U20" s="45"/>
      <c r="W20" s="44"/>
      <c r="X20" s="45"/>
    </row>
    <row r="21" spans="2:24" s="47" customFormat="1" ht="25.15" customHeight="1" x14ac:dyDescent="0.35">
      <c r="B21" s="9"/>
      <c r="C21" s="11">
        <v>516</v>
      </c>
      <c r="D21" s="11" t="s">
        <v>77</v>
      </c>
      <c r="E21" s="11"/>
      <c r="F21" s="11"/>
      <c r="G21" s="11"/>
      <c r="H21" s="44"/>
      <c r="I21" s="45"/>
      <c r="J21" s="46"/>
      <c r="K21" s="44"/>
      <c r="L21" s="45"/>
      <c r="M21" s="46"/>
      <c r="N21" s="44"/>
      <c r="O21" s="45"/>
      <c r="P21" s="46"/>
      <c r="Q21" s="44"/>
      <c r="R21" s="45"/>
      <c r="T21" s="44"/>
      <c r="U21" s="45"/>
      <c r="W21" s="44"/>
      <c r="X21" s="45"/>
    </row>
    <row r="22" spans="2:24" s="47" customFormat="1" ht="25.15" customHeight="1" x14ac:dyDescent="0.35">
      <c r="B22" s="9"/>
      <c r="C22" s="11">
        <v>520</v>
      </c>
      <c r="D22" s="11" t="s">
        <v>78</v>
      </c>
      <c r="E22" s="11"/>
      <c r="F22" s="11"/>
      <c r="G22" s="11"/>
      <c r="H22" s="44"/>
      <c r="I22" s="45"/>
      <c r="J22" s="46"/>
      <c r="K22" s="44"/>
      <c r="L22" s="45"/>
      <c r="M22" s="46"/>
      <c r="N22" s="44"/>
      <c r="O22" s="45"/>
      <c r="P22" s="46"/>
      <c r="Q22" s="44"/>
      <c r="R22" s="45"/>
      <c r="T22" s="44"/>
      <c r="U22" s="45"/>
      <c r="W22" s="44"/>
      <c r="X22" s="45"/>
    </row>
    <row r="23" spans="2:24" s="47" customFormat="1" ht="25.15" customHeight="1" x14ac:dyDescent="0.35">
      <c r="B23" s="9"/>
      <c r="C23" s="11"/>
      <c r="D23" s="11">
        <v>520.1</v>
      </c>
      <c r="E23" s="11" t="s">
        <v>80</v>
      </c>
      <c r="F23" s="11"/>
      <c r="G23" s="11"/>
      <c r="H23" s="44"/>
      <c r="I23" s="45"/>
      <c r="J23" s="46"/>
      <c r="K23" s="44"/>
      <c r="L23" s="45"/>
      <c r="M23" s="46"/>
      <c r="N23" s="44"/>
      <c r="O23" s="45"/>
      <c r="P23" s="46"/>
      <c r="Q23" s="44"/>
      <c r="R23" s="45"/>
      <c r="T23" s="44"/>
      <c r="U23" s="45"/>
      <c r="W23" s="44"/>
      <c r="X23" s="45"/>
    </row>
    <row r="24" spans="2:24" s="47" customFormat="1" ht="25.15" customHeight="1" x14ac:dyDescent="0.35">
      <c r="B24" s="9"/>
      <c r="C24" s="11"/>
      <c r="D24" s="11">
        <v>520.20000000000005</v>
      </c>
      <c r="E24" s="11" t="s">
        <v>16</v>
      </c>
      <c r="F24" s="11"/>
      <c r="G24" s="11"/>
      <c r="H24" s="44"/>
      <c r="I24" s="45"/>
      <c r="J24" s="46"/>
      <c r="K24" s="44"/>
      <c r="L24" s="45"/>
      <c r="M24" s="46"/>
      <c r="N24" s="44"/>
      <c r="O24" s="45"/>
      <c r="P24" s="46"/>
      <c r="Q24" s="44"/>
      <c r="R24" s="45"/>
      <c r="T24" s="44"/>
      <c r="U24" s="45"/>
      <c r="W24" s="44"/>
      <c r="X24" s="45"/>
    </row>
    <row r="25" spans="2:24" s="47" customFormat="1" ht="25.15" customHeight="1" x14ac:dyDescent="0.35">
      <c r="B25" s="9"/>
      <c r="C25" s="11"/>
      <c r="D25" s="11">
        <v>520.29999999999995</v>
      </c>
      <c r="E25" s="11" t="s">
        <v>17</v>
      </c>
      <c r="F25" s="11"/>
      <c r="G25" s="11"/>
      <c r="H25" s="44"/>
      <c r="I25" s="45"/>
      <c r="J25" s="46"/>
      <c r="K25" s="44"/>
      <c r="L25" s="45"/>
      <c r="M25" s="46"/>
      <c r="N25" s="44"/>
      <c r="O25" s="45"/>
      <c r="P25" s="46"/>
      <c r="Q25" s="44"/>
      <c r="R25" s="45"/>
      <c r="T25" s="44"/>
      <c r="U25" s="45"/>
      <c r="W25" s="44"/>
      <c r="X25" s="45"/>
    </row>
    <row r="26" spans="2:24" s="47" customFormat="1" ht="25.15" customHeight="1" x14ac:dyDescent="0.35">
      <c r="B26" s="9"/>
      <c r="C26" s="11"/>
      <c r="D26" s="11">
        <v>520.4</v>
      </c>
      <c r="E26" s="11" t="s">
        <v>81</v>
      </c>
      <c r="F26" s="11"/>
      <c r="G26" s="11"/>
      <c r="H26" s="44"/>
      <c r="I26" s="45"/>
      <c r="J26" s="46"/>
      <c r="K26" s="44"/>
      <c r="L26" s="45"/>
      <c r="M26" s="46"/>
      <c r="N26" s="44"/>
      <c r="O26" s="45"/>
      <c r="P26" s="46"/>
      <c r="Q26" s="44"/>
      <c r="R26" s="45"/>
      <c r="T26" s="44"/>
      <c r="U26" s="45"/>
      <c r="W26" s="44"/>
      <c r="X26" s="45"/>
    </row>
    <row r="27" spans="2:24" s="47" customFormat="1" ht="25.15" customHeight="1" x14ac:dyDescent="0.35">
      <c r="B27" s="9"/>
      <c r="C27" s="11"/>
      <c r="D27" s="11">
        <v>520.5</v>
      </c>
      <c r="E27" s="11" t="s">
        <v>82</v>
      </c>
      <c r="F27" s="11"/>
      <c r="G27" s="11"/>
      <c r="H27" s="44"/>
      <c r="I27" s="45"/>
      <c r="J27" s="46"/>
      <c r="K27" s="44"/>
      <c r="L27" s="45"/>
      <c r="M27" s="46"/>
      <c r="N27" s="44"/>
      <c r="O27" s="45"/>
      <c r="P27" s="46"/>
      <c r="Q27" s="44"/>
      <c r="R27" s="45"/>
      <c r="T27" s="44"/>
      <c r="U27" s="45"/>
      <c r="W27" s="44"/>
      <c r="X27" s="45"/>
    </row>
    <row r="28" spans="2:24" s="47" customFormat="1" ht="25.15" customHeight="1" x14ac:dyDescent="0.35">
      <c r="B28" s="9"/>
      <c r="C28" s="11">
        <v>522</v>
      </c>
      <c r="D28" s="11" t="s">
        <v>19</v>
      </c>
      <c r="E28" s="11"/>
      <c r="F28" s="11"/>
      <c r="G28" s="11"/>
      <c r="H28" s="44"/>
      <c r="I28" s="45"/>
      <c r="J28" s="46"/>
      <c r="K28" s="44"/>
      <c r="L28" s="45"/>
      <c r="M28" s="46"/>
      <c r="N28" s="44"/>
      <c r="O28" s="45"/>
      <c r="P28" s="46"/>
      <c r="Q28" s="44"/>
      <c r="R28" s="45"/>
      <c r="T28" s="44"/>
      <c r="U28" s="45"/>
      <c r="W28" s="44"/>
      <c r="X28" s="45"/>
    </row>
    <row r="29" spans="2:24" s="47" customFormat="1" ht="25.15" customHeight="1" x14ac:dyDescent="0.35">
      <c r="B29" s="9"/>
      <c r="C29" s="11">
        <v>527</v>
      </c>
      <c r="D29" s="11" t="s">
        <v>20</v>
      </c>
      <c r="E29" s="11"/>
      <c r="F29" s="11"/>
      <c r="G29" s="11"/>
      <c r="H29" s="44"/>
      <c r="I29" s="45"/>
      <c r="J29" s="46"/>
      <c r="K29" s="44"/>
      <c r="L29" s="45"/>
      <c r="M29" s="46"/>
      <c r="N29" s="44"/>
      <c r="O29" s="45"/>
      <c r="P29" s="46"/>
      <c r="Q29" s="44"/>
      <c r="R29" s="45"/>
      <c r="T29" s="44"/>
      <c r="U29" s="45"/>
      <c r="W29" s="44"/>
      <c r="X29" s="45"/>
    </row>
    <row r="30" spans="2:24" s="47" customFormat="1" ht="25.15" customHeight="1" x14ac:dyDescent="0.35">
      <c r="B30" s="9"/>
      <c r="C30" s="11">
        <v>530</v>
      </c>
      <c r="D30" s="11" t="s">
        <v>83</v>
      </c>
      <c r="E30" s="11"/>
      <c r="F30" s="11"/>
      <c r="G30" s="11"/>
      <c r="H30" s="44"/>
      <c r="I30" s="45"/>
      <c r="J30" s="46"/>
      <c r="K30" s="44"/>
      <c r="L30" s="45"/>
      <c r="M30" s="46"/>
      <c r="N30" s="44"/>
      <c r="O30" s="45"/>
      <c r="P30" s="46"/>
      <c r="Q30" s="44"/>
      <c r="R30" s="45"/>
      <c r="T30" s="44"/>
      <c r="U30" s="45"/>
      <c r="W30" s="44"/>
      <c r="X30" s="45"/>
    </row>
    <row r="31" spans="2:24" s="47" customFormat="1" ht="25.15" customHeight="1" x14ac:dyDescent="0.35">
      <c r="B31" s="9"/>
      <c r="C31" s="11">
        <v>531</v>
      </c>
      <c r="D31" s="11" t="s">
        <v>84</v>
      </c>
      <c r="E31" s="11"/>
      <c r="F31" s="11"/>
      <c r="G31" s="11"/>
      <c r="H31" s="44"/>
      <c r="I31" s="45"/>
      <c r="J31" s="46"/>
      <c r="K31" s="44"/>
      <c r="L31" s="45"/>
      <c r="M31" s="46"/>
      <c r="N31" s="44"/>
      <c r="O31" s="45"/>
      <c r="P31" s="46"/>
      <c r="Q31" s="44"/>
      <c r="R31" s="45"/>
      <c r="T31" s="44"/>
      <c r="U31" s="45"/>
      <c r="W31" s="44"/>
      <c r="X31" s="45"/>
    </row>
    <row r="32" spans="2:24" s="47" customFormat="1" ht="25.15" customHeight="1" x14ac:dyDescent="0.35">
      <c r="B32" s="9"/>
      <c r="C32" s="11">
        <v>533</v>
      </c>
      <c r="D32" s="11" t="s">
        <v>22</v>
      </c>
      <c r="E32" s="11"/>
      <c r="F32" s="11"/>
      <c r="G32" s="11"/>
      <c r="H32" s="44"/>
      <c r="I32" s="45"/>
      <c r="J32" s="46"/>
      <c r="K32" s="44"/>
      <c r="L32" s="45"/>
      <c r="M32" s="46"/>
      <c r="N32" s="44"/>
      <c r="O32" s="45"/>
      <c r="P32" s="46"/>
      <c r="Q32" s="44"/>
      <c r="R32" s="45"/>
      <c r="T32" s="44"/>
      <c r="U32" s="45"/>
      <c r="W32" s="44"/>
      <c r="X32" s="45"/>
    </row>
    <row r="33" spans="2:24" s="47" customFormat="1" ht="25.15" customHeight="1" x14ac:dyDescent="0.35">
      <c r="B33" s="9"/>
      <c r="C33" s="11">
        <v>540</v>
      </c>
      <c r="D33" s="11" t="s">
        <v>23</v>
      </c>
      <c r="E33" s="11"/>
      <c r="F33" s="11"/>
      <c r="G33" s="11"/>
      <c r="H33" s="44"/>
      <c r="I33" s="45"/>
      <c r="J33" s="46"/>
      <c r="K33" s="44"/>
      <c r="L33" s="45"/>
      <c r="M33" s="46"/>
      <c r="N33" s="44"/>
      <c r="O33" s="45"/>
      <c r="P33" s="46"/>
      <c r="Q33" s="44"/>
      <c r="R33" s="45"/>
      <c r="T33" s="44"/>
      <c r="U33" s="45"/>
      <c r="W33" s="44"/>
      <c r="X33" s="45"/>
    </row>
    <row r="34" spans="2:24" s="47" customFormat="1" ht="25.15" customHeight="1" x14ac:dyDescent="0.35">
      <c r="B34" s="9"/>
      <c r="C34" s="11">
        <v>546</v>
      </c>
      <c r="D34" s="11" t="s">
        <v>24</v>
      </c>
      <c r="E34" s="11"/>
      <c r="F34" s="11"/>
      <c r="G34" s="11"/>
      <c r="H34" s="44"/>
      <c r="I34" s="45"/>
      <c r="J34" s="46"/>
      <c r="K34" s="44"/>
      <c r="L34" s="45"/>
      <c r="M34" s="46"/>
      <c r="N34" s="44"/>
      <c r="O34" s="45"/>
      <c r="P34" s="46"/>
      <c r="Q34" s="44"/>
      <c r="R34" s="45"/>
      <c r="T34" s="44"/>
      <c r="U34" s="45"/>
      <c r="W34" s="44"/>
      <c r="X34" s="45"/>
    </row>
    <row r="35" spans="2:24" s="47" customFormat="1" ht="24.65" customHeight="1" x14ac:dyDescent="0.35">
      <c r="B35" s="9"/>
      <c r="C35" s="17">
        <v>547</v>
      </c>
      <c r="D35" s="17" t="s">
        <v>25</v>
      </c>
      <c r="E35" s="17"/>
      <c r="F35" s="17"/>
      <c r="G35" s="17"/>
      <c r="H35" s="44"/>
      <c r="I35" s="45"/>
      <c r="J35" s="46"/>
      <c r="K35" s="44"/>
      <c r="L35" s="45"/>
      <c r="M35" s="46"/>
      <c r="N35" s="44"/>
      <c r="O35" s="45"/>
      <c r="P35" s="46"/>
      <c r="Q35" s="44"/>
      <c r="R35" s="45"/>
      <c r="T35" s="44"/>
      <c r="U35" s="45"/>
      <c r="W35" s="44"/>
      <c r="X35" s="45"/>
    </row>
    <row r="36" spans="2:24" s="47" customFormat="1" ht="30" customHeight="1" thickBot="1" x14ac:dyDescent="0.45">
      <c r="B36" s="18" t="s">
        <v>46</v>
      </c>
      <c r="C36" s="16"/>
      <c r="D36" s="16"/>
      <c r="E36" s="16"/>
      <c r="F36" s="16"/>
      <c r="G36" s="16"/>
      <c r="H36" s="44" t="s">
        <v>2</v>
      </c>
      <c r="I36" s="42">
        <f>SUM(I12:I35)</f>
        <v>0</v>
      </c>
      <c r="J36" s="46"/>
      <c r="K36" s="44" t="s">
        <v>2</v>
      </c>
      <c r="L36" s="42">
        <f>SUM(L12:L35)</f>
        <v>0</v>
      </c>
      <c r="M36" s="46"/>
      <c r="N36" s="44" t="s">
        <v>2</v>
      </c>
      <c r="O36" s="42">
        <f>SUM(O12:O35)</f>
        <v>0</v>
      </c>
      <c r="P36" s="46"/>
      <c r="Q36" s="44" t="s">
        <v>2</v>
      </c>
      <c r="R36" s="42">
        <f>SUM(R12:R35)</f>
        <v>0</v>
      </c>
      <c r="T36" s="44" t="s">
        <v>2</v>
      </c>
      <c r="U36" s="42">
        <f>SUM(U12:U35)</f>
        <v>0</v>
      </c>
      <c r="W36" s="44" t="s">
        <v>2</v>
      </c>
      <c r="X36" s="42">
        <f>SUM(X12:X35)</f>
        <v>0</v>
      </c>
    </row>
    <row r="37" spans="2:24" ht="25.15" customHeight="1" x14ac:dyDescent="0.3">
      <c r="B37" s="4"/>
      <c r="C37" s="5"/>
      <c r="D37" s="5"/>
      <c r="E37" s="5"/>
      <c r="F37" s="5"/>
      <c r="G37" s="5"/>
      <c r="H37" s="7"/>
      <c r="I37" s="6"/>
      <c r="J37" s="6"/>
      <c r="K37" s="7"/>
      <c r="L37" s="6"/>
      <c r="M37" s="6"/>
      <c r="N37" s="8"/>
      <c r="O37" s="6"/>
      <c r="P37" s="6"/>
      <c r="Q37" s="7"/>
      <c r="R37" s="6"/>
      <c r="T37" s="7"/>
      <c r="U37" s="6"/>
      <c r="W37" s="7"/>
      <c r="X37" s="6"/>
    </row>
    <row r="38" spans="2:24" s="47" customFormat="1" ht="25.15" customHeight="1" x14ac:dyDescent="0.4">
      <c r="B38" s="24" t="s">
        <v>45</v>
      </c>
      <c r="C38" s="11">
        <v>601</v>
      </c>
      <c r="D38" s="11" t="s">
        <v>10</v>
      </c>
      <c r="E38" s="11"/>
      <c r="F38" s="11"/>
      <c r="G38" s="11"/>
      <c r="H38" s="44" t="s">
        <v>2</v>
      </c>
      <c r="I38" s="45"/>
      <c r="J38" s="46"/>
      <c r="K38" s="44" t="s">
        <v>2</v>
      </c>
      <c r="L38" s="45"/>
      <c r="M38" s="46"/>
      <c r="N38" s="44" t="s">
        <v>2</v>
      </c>
      <c r="O38" s="45"/>
      <c r="P38" s="46"/>
      <c r="Q38" s="44" t="s">
        <v>2</v>
      </c>
      <c r="R38" s="45"/>
      <c r="T38" s="44" t="s">
        <v>2</v>
      </c>
      <c r="U38" s="45"/>
      <c r="W38" s="44" t="s">
        <v>2</v>
      </c>
      <c r="X38" s="45"/>
    </row>
    <row r="39" spans="2:24" s="47" customFormat="1" ht="25.15" customHeight="1" x14ac:dyDescent="0.35">
      <c r="B39" s="9"/>
      <c r="C39" s="11">
        <v>602</v>
      </c>
      <c r="D39" s="11" t="s">
        <v>11</v>
      </c>
      <c r="E39" s="11"/>
      <c r="F39" s="11"/>
      <c r="G39" s="11"/>
      <c r="H39" s="44"/>
      <c r="I39" s="45"/>
      <c r="J39" s="46"/>
      <c r="K39" s="44"/>
      <c r="L39" s="45"/>
      <c r="M39" s="46"/>
      <c r="N39" s="44"/>
      <c r="O39" s="45"/>
      <c r="P39" s="46"/>
      <c r="Q39" s="44"/>
      <c r="R39" s="45"/>
      <c r="T39" s="44"/>
      <c r="U39" s="45"/>
      <c r="W39" s="44"/>
      <c r="X39" s="45"/>
    </row>
    <row r="40" spans="2:24" s="47" customFormat="1" ht="25.15" customHeight="1" x14ac:dyDescent="0.35">
      <c r="B40" s="9"/>
      <c r="C40" s="11">
        <v>603</v>
      </c>
      <c r="D40" s="11" t="s">
        <v>26</v>
      </c>
      <c r="E40" s="11"/>
      <c r="F40" s="11"/>
      <c r="G40" s="11"/>
      <c r="H40" s="44"/>
      <c r="I40" s="45"/>
      <c r="J40" s="46"/>
      <c r="K40" s="44"/>
      <c r="L40" s="45"/>
      <c r="M40" s="46"/>
      <c r="N40" s="44"/>
      <c r="O40" s="45"/>
      <c r="P40" s="46"/>
      <c r="Q40" s="44"/>
      <c r="R40" s="45"/>
      <c r="T40" s="44"/>
      <c r="U40" s="45"/>
      <c r="W40" s="44"/>
      <c r="X40" s="45"/>
    </row>
    <row r="41" spans="2:24" s="47" customFormat="1" ht="25.15" customHeight="1" x14ac:dyDescent="0.35">
      <c r="B41" s="9"/>
      <c r="C41" s="11">
        <v>604</v>
      </c>
      <c r="D41" s="11" t="s">
        <v>27</v>
      </c>
      <c r="E41" s="11"/>
      <c r="F41" s="11"/>
      <c r="G41" s="11"/>
      <c r="H41" s="44"/>
      <c r="I41" s="45"/>
      <c r="J41" s="46"/>
      <c r="K41" s="44"/>
      <c r="L41" s="45"/>
      <c r="M41" s="46"/>
      <c r="N41" s="44"/>
      <c r="O41" s="45"/>
      <c r="P41" s="46"/>
      <c r="Q41" s="44"/>
      <c r="R41" s="45"/>
      <c r="T41" s="44"/>
      <c r="U41" s="45"/>
      <c r="W41" s="44"/>
      <c r="X41" s="45"/>
    </row>
    <row r="42" spans="2:24" s="47" customFormat="1" ht="25.15" customHeight="1" x14ac:dyDescent="0.35">
      <c r="B42" s="9"/>
      <c r="C42" s="11">
        <v>605</v>
      </c>
      <c r="D42" s="11" t="s">
        <v>28</v>
      </c>
      <c r="E42" s="11"/>
      <c r="F42" s="11"/>
      <c r="G42" s="11"/>
      <c r="H42" s="44"/>
      <c r="I42" s="45"/>
      <c r="J42" s="46"/>
      <c r="K42" s="44"/>
      <c r="L42" s="45"/>
      <c r="M42" s="46"/>
      <c r="N42" s="44"/>
      <c r="O42" s="45"/>
      <c r="P42" s="46"/>
      <c r="Q42" s="44"/>
      <c r="R42" s="45"/>
      <c r="T42" s="44"/>
      <c r="U42" s="45"/>
      <c r="W42" s="44"/>
      <c r="X42" s="45"/>
    </row>
    <row r="43" spans="2:24" s="47" customFormat="1" ht="25.15" customHeight="1" x14ac:dyDescent="0.35">
      <c r="B43" s="9"/>
      <c r="C43" s="11">
        <v>606</v>
      </c>
      <c r="D43" s="11" t="s">
        <v>29</v>
      </c>
      <c r="E43" s="11"/>
      <c r="F43" s="11"/>
      <c r="G43" s="11"/>
      <c r="H43" s="44"/>
      <c r="I43" s="45"/>
      <c r="J43" s="46"/>
      <c r="K43" s="44"/>
      <c r="L43" s="45"/>
      <c r="M43" s="46"/>
      <c r="N43" s="44"/>
      <c r="O43" s="45"/>
      <c r="P43" s="46"/>
      <c r="Q43" s="44"/>
      <c r="R43" s="45"/>
      <c r="T43" s="44"/>
      <c r="U43" s="45"/>
      <c r="W43" s="44"/>
      <c r="X43" s="45"/>
    </row>
    <row r="44" spans="2:24" s="47" customFormat="1" ht="25.15" customHeight="1" x14ac:dyDescent="0.35">
      <c r="B44" s="9"/>
      <c r="C44" s="11">
        <v>607</v>
      </c>
      <c r="D44" s="11" t="s">
        <v>30</v>
      </c>
      <c r="E44" s="11"/>
      <c r="F44" s="11"/>
      <c r="G44" s="11"/>
      <c r="H44" s="44"/>
      <c r="I44" s="45"/>
      <c r="J44" s="46"/>
      <c r="K44" s="44"/>
      <c r="L44" s="45"/>
      <c r="M44" s="46"/>
      <c r="N44" s="44"/>
      <c r="O44" s="45"/>
      <c r="P44" s="46"/>
      <c r="Q44" s="44"/>
      <c r="R44" s="45"/>
      <c r="T44" s="44"/>
      <c r="U44" s="45"/>
      <c r="W44" s="44"/>
      <c r="X44" s="45"/>
    </row>
    <row r="45" spans="2:24" s="47" customFormat="1" ht="25.15" customHeight="1" x14ac:dyDescent="0.35">
      <c r="B45" s="9"/>
      <c r="C45" s="11">
        <v>608</v>
      </c>
      <c r="D45" s="11" t="s">
        <v>85</v>
      </c>
      <c r="E45" s="11"/>
      <c r="F45" s="11"/>
      <c r="G45" s="11"/>
      <c r="H45" s="44"/>
      <c r="I45" s="45"/>
      <c r="J45" s="46"/>
      <c r="K45" s="44"/>
      <c r="L45" s="45"/>
      <c r="M45" s="46"/>
      <c r="N45" s="44"/>
      <c r="O45" s="45"/>
      <c r="P45" s="46"/>
      <c r="Q45" s="44"/>
      <c r="R45" s="45"/>
      <c r="T45" s="44"/>
      <c r="U45" s="45"/>
      <c r="W45" s="44"/>
      <c r="X45" s="45"/>
    </row>
    <row r="46" spans="2:24" s="47" customFormat="1" ht="25.15" customHeight="1" x14ac:dyDescent="0.35">
      <c r="B46" s="9"/>
      <c r="C46" s="11"/>
      <c r="D46" s="11">
        <v>608.1</v>
      </c>
      <c r="E46" s="11" t="s">
        <v>86</v>
      </c>
      <c r="F46" s="11"/>
      <c r="G46" s="11"/>
      <c r="H46" s="44"/>
      <c r="I46" s="45"/>
      <c r="J46" s="46"/>
      <c r="K46" s="44"/>
      <c r="L46" s="45"/>
      <c r="M46" s="46"/>
      <c r="N46" s="44"/>
      <c r="O46" s="45"/>
      <c r="P46" s="46"/>
      <c r="Q46" s="44"/>
      <c r="R46" s="45"/>
      <c r="T46" s="44"/>
      <c r="U46" s="45"/>
      <c r="W46" s="44"/>
      <c r="X46" s="45"/>
    </row>
    <row r="47" spans="2:24" s="47" customFormat="1" ht="25.15" customHeight="1" x14ac:dyDescent="0.35">
      <c r="B47" s="9"/>
      <c r="C47" s="11"/>
      <c r="D47" s="11">
        <v>608.20000000000005</v>
      </c>
      <c r="E47" s="11" t="s">
        <v>87</v>
      </c>
      <c r="F47" s="11"/>
      <c r="G47" s="11"/>
      <c r="H47" s="44"/>
      <c r="I47" s="45"/>
      <c r="J47" s="46"/>
      <c r="K47" s="44"/>
      <c r="L47" s="45"/>
      <c r="M47" s="46"/>
      <c r="N47" s="44"/>
      <c r="O47" s="45"/>
      <c r="P47" s="46"/>
      <c r="Q47" s="44"/>
      <c r="R47" s="45"/>
      <c r="T47" s="44"/>
      <c r="U47" s="45"/>
      <c r="W47" s="44"/>
      <c r="X47" s="45"/>
    </row>
    <row r="48" spans="2:24" s="47" customFormat="1" ht="25.15" customHeight="1" x14ac:dyDescent="0.35">
      <c r="B48" s="9"/>
      <c r="C48" s="11">
        <v>609</v>
      </c>
      <c r="D48" s="11" t="s">
        <v>31</v>
      </c>
      <c r="E48" s="11"/>
      <c r="F48" s="11"/>
      <c r="G48" s="11"/>
      <c r="H48" s="44"/>
      <c r="I48" s="45"/>
      <c r="J48" s="46"/>
      <c r="K48" s="44"/>
      <c r="L48" s="45"/>
      <c r="M48" s="46"/>
      <c r="N48" s="44"/>
      <c r="O48" s="45"/>
      <c r="P48" s="46"/>
      <c r="Q48" s="44"/>
      <c r="R48" s="45"/>
      <c r="T48" s="44"/>
      <c r="U48" s="45"/>
      <c r="W48" s="44"/>
      <c r="X48" s="45"/>
    </row>
    <row r="49" spans="2:24" s="47" customFormat="1" ht="25.15" customHeight="1" x14ac:dyDescent="0.35">
      <c r="B49" s="9"/>
      <c r="C49" s="11">
        <v>610</v>
      </c>
      <c r="D49" s="11" t="s">
        <v>88</v>
      </c>
      <c r="E49" s="11"/>
      <c r="F49" s="11"/>
      <c r="G49" s="11"/>
      <c r="H49" s="44"/>
      <c r="I49" s="45"/>
      <c r="J49" s="46"/>
      <c r="K49" s="44"/>
      <c r="L49" s="45"/>
      <c r="M49" s="46"/>
      <c r="N49" s="44"/>
      <c r="O49" s="45"/>
      <c r="P49" s="46"/>
      <c r="Q49" s="44"/>
      <c r="R49" s="45"/>
      <c r="T49" s="44"/>
      <c r="U49" s="45"/>
      <c r="W49" s="44"/>
      <c r="X49" s="45"/>
    </row>
    <row r="50" spans="2:24" s="47" customFormat="1" ht="25.15" customHeight="1" x14ac:dyDescent="0.35">
      <c r="B50" s="9"/>
      <c r="C50" s="11"/>
      <c r="D50" s="11">
        <v>610.1</v>
      </c>
      <c r="E50" s="11" t="s">
        <v>86</v>
      </c>
      <c r="F50" s="11"/>
      <c r="G50" s="11"/>
      <c r="H50" s="44"/>
      <c r="I50" s="45"/>
      <c r="J50" s="46"/>
      <c r="K50" s="44"/>
      <c r="L50" s="45"/>
      <c r="M50" s="46"/>
      <c r="N50" s="44"/>
      <c r="O50" s="45"/>
      <c r="P50" s="46"/>
      <c r="Q50" s="44"/>
      <c r="R50" s="45"/>
      <c r="T50" s="44"/>
      <c r="U50" s="45"/>
      <c r="W50" s="44"/>
      <c r="X50" s="45"/>
    </row>
    <row r="51" spans="2:24" s="47" customFormat="1" ht="25.15" customHeight="1" x14ac:dyDescent="0.35">
      <c r="B51" s="9"/>
      <c r="C51" s="11"/>
      <c r="D51" s="11">
        <v>610.20000000000005</v>
      </c>
      <c r="E51" s="11" t="s">
        <v>87</v>
      </c>
      <c r="F51" s="11"/>
      <c r="G51" s="11"/>
      <c r="H51" s="44"/>
      <c r="I51" s="45"/>
      <c r="J51" s="46"/>
      <c r="K51" s="44"/>
      <c r="L51" s="45"/>
      <c r="M51" s="46"/>
      <c r="N51" s="44"/>
      <c r="O51" s="45"/>
      <c r="P51" s="46"/>
      <c r="Q51" s="44"/>
      <c r="R51" s="45"/>
      <c r="T51" s="44"/>
      <c r="U51" s="45"/>
      <c r="W51" s="44"/>
      <c r="X51" s="45"/>
    </row>
    <row r="52" spans="2:24" s="47" customFormat="1" ht="25.15" customHeight="1" x14ac:dyDescent="0.35">
      <c r="B52" s="9"/>
      <c r="C52" s="11">
        <v>611</v>
      </c>
      <c r="D52" s="11" t="s">
        <v>32</v>
      </c>
      <c r="E52" s="11"/>
      <c r="F52" s="11"/>
      <c r="G52" s="11"/>
      <c r="H52" s="44"/>
      <c r="I52" s="45"/>
      <c r="J52" s="46"/>
      <c r="K52" s="44"/>
      <c r="L52" s="45"/>
      <c r="M52" s="46"/>
      <c r="N52" s="44"/>
      <c r="O52" s="45"/>
      <c r="P52" s="46"/>
      <c r="Q52" s="44"/>
      <c r="R52" s="45"/>
      <c r="T52" s="44"/>
      <c r="U52" s="45"/>
      <c r="W52" s="44"/>
      <c r="X52" s="45"/>
    </row>
    <row r="53" spans="2:24" s="47" customFormat="1" ht="25.15" customHeight="1" x14ac:dyDescent="0.35">
      <c r="B53" s="9"/>
      <c r="C53" s="11">
        <v>612</v>
      </c>
      <c r="D53" s="11" t="s">
        <v>12</v>
      </c>
      <c r="E53" s="11"/>
      <c r="F53" s="11"/>
      <c r="G53" s="11"/>
      <c r="H53" s="44"/>
      <c r="I53" s="45"/>
      <c r="J53" s="46"/>
      <c r="K53" s="44"/>
      <c r="L53" s="45"/>
      <c r="M53" s="46"/>
      <c r="N53" s="44"/>
      <c r="O53" s="45"/>
      <c r="P53" s="46"/>
      <c r="Q53" s="44"/>
      <c r="R53" s="45"/>
      <c r="T53" s="44"/>
      <c r="U53" s="45"/>
      <c r="W53" s="44"/>
      <c r="X53" s="45"/>
    </row>
    <row r="54" spans="2:24" s="47" customFormat="1" ht="25.15" customHeight="1" x14ac:dyDescent="0.35">
      <c r="B54" s="9"/>
      <c r="C54" s="11">
        <v>613</v>
      </c>
      <c r="D54" s="11" t="s">
        <v>13</v>
      </c>
      <c r="E54" s="11"/>
      <c r="F54" s="11"/>
      <c r="G54" s="11"/>
      <c r="H54" s="44"/>
      <c r="I54" s="45"/>
      <c r="J54" s="46"/>
      <c r="K54" s="44"/>
      <c r="L54" s="45"/>
      <c r="M54" s="46"/>
      <c r="N54" s="44"/>
      <c r="O54" s="45"/>
      <c r="P54" s="46"/>
      <c r="Q54" s="44"/>
      <c r="R54" s="45"/>
      <c r="T54" s="44"/>
      <c r="U54" s="45"/>
      <c r="W54" s="44"/>
      <c r="X54" s="45"/>
    </row>
    <row r="55" spans="2:24" s="47" customFormat="1" ht="25.15" customHeight="1" x14ac:dyDescent="0.35">
      <c r="B55" s="9"/>
      <c r="C55" s="11">
        <v>615</v>
      </c>
      <c r="D55" s="11" t="s">
        <v>14</v>
      </c>
      <c r="E55" s="11"/>
      <c r="F55" s="11"/>
      <c r="G55" s="11"/>
      <c r="H55" s="44"/>
      <c r="I55" s="45"/>
      <c r="J55" s="46"/>
      <c r="K55" s="44"/>
      <c r="L55" s="45"/>
      <c r="M55" s="46"/>
      <c r="N55" s="44"/>
      <c r="O55" s="45"/>
      <c r="P55" s="46"/>
      <c r="Q55" s="44"/>
      <c r="R55" s="45"/>
      <c r="T55" s="44"/>
      <c r="U55" s="45"/>
      <c r="W55" s="44"/>
      <c r="X55" s="45"/>
    </row>
    <row r="56" spans="2:24" s="47" customFormat="1" ht="25.15" customHeight="1" x14ac:dyDescent="0.35">
      <c r="B56" s="9"/>
      <c r="C56" s="11"/>
      <c r="D56" s="11">
        <v>615.1</v>
      </c>
      <c r="E56" s="11" t="s">
        <v>86</v>
      </c>
      <c r="F56" s="11"/>
      <c r="G56" s="11"/>
      <c r="H56" s="44"/>
      <c r="I56" s="45"/>
      <c r="J56" s="46"/>
      <c r="K56" s="44"/>
      <c r="L56" s="45"/>
      <c r="M56" s="46"/>
      <c r="N56" s="44"/>
      <c r="O56" s="45"/>
      <c r="P56" s="46"/>
      <c r="Q56" s="44"/>
      <c r="R56" s="45"/>
      <c r="T56" s="44"/>
      <c r="U56" s="45"/>
      <c r="W56" s="44"/>
      <c r="X56" s="45"/>
    </row>
    <row r="57" spans="2:24" s="47" customFormat="1" ht="25.15" customHeight="1" x14ac:dyDescent="0.35">
      <c r="B57" s="9"/>
      <c r="C57" s="11"/>
      <c r="D57" s="11">
        <v>615.20000000000005</v>
      </c>
      <c r="E57" s="11" t="s">
        <v>87</v>
      </c>
      <c r="F57" s="11"/>
      <c r="G57" s="11"/>
      <c r="H57" s="44"/>
      <c r="I57" s="45"/>
      <c r="J57" s="46"/>
      <c r="K57" s="44"/>
      <c r="L57" s="45"/>
      <c r="M57" s="46"/>
      <c r="N57" s="44"/>
      <c r="O57" s="45"/>
      <c r="P57" s="46"/>
      <c r="Q57" s="44"/>
      <c r="R57" s="45"/>
      <c r="T57" s="44"/>
      <c r="U57" s="45"/>
      <c r="W57" s="44"/>
      <c r="X57" s="45"/>
    </row>
    <row r="58" spans="2:24" s="47" customFormat="1" ht="25.15" customHeight="1" x14ac:dyDescent="0.35">
      <c r="B58" s="9"/>
      <c r="C58" s="11">
        <v>616</v>
      </c>
      <c r="D58" s="11" t="s">
        <v>15</v>
      </c>
      <c r="E58" s="11"/>
      <c r="F58" s="11"/>
      <c r="G58" s="11"/>
      <c r="H58" s="44"/>
      <c r="I58" s="45"/>
      <c r="J58" s="46"/>
      <c r="K58" s="44"/>
      <c r="L58" s="45"/>
      <c r="M58" s="46"/>
      <c r="N58" s="44"/>
      <c r="O58" s="45"/>
      <c r="P58" s="46"/>
      <c r="Q58" s="44"/>
      <c r="R58" s="45"/>
      <c r="T58" s="44"/>
      <c r="U58" s="45"/>
      <c r="W58" s="44"/>
      <c r="X58" s="45"/>
    </row>
    <row r="59" spans="2:24" s="47" customFormat="1" ht="25.15" customHeight="1" x14ac:dyDescent="0.35">
      <c r="B59" s="9"/>
      <c r="C59" s="11">
        <v>617</v>
      </c>
      <c r="D59" s="11" t="s">
        <v>90</v>
      </c>
      <c r="E59" s="11"/>
      <c r="F59" s="11"/>
      <c r="G59" s="11"/>
      <c r="H59" s="44"/>
      <c r="I59" s="45"/>
      <c r="J59" s="46"/>
      <c r="K59" s="44"/>
      <c r="L59" s="45"/>
      <c r="M59" s="46"/>
      <c r="N59" s="44"/>
      <c r="O59" s="45"/>
      <c r="P59" s="46"/>
      <c r="Q59" s="44"/>
      <c r="R59" s="45"/>
      <c r="T59" s="44"/>
      <c r="U59" s="45"/>
      <c r="W59" s="44"/>
      <c r="X59" s="45"/>
    </row>
    <row r="60" spans="2:24" s="47" customFormat="1" ht="25.15" customHeight="1" x14ac:dyDescent="0.35">
      <c r="B60" s="9"/>
      <c r="C60" s="11"/>
      <c r="D60" s="11">
        <v>617.1</v>
      </c>
      <c r="E60" s="11" t="s">
        <v>89</v>
      </c>
      <c r="F60" s="11"/>
      <c r="G60" s="11"/>
      <c r="H60" s="44"/>
      <c r="I60" s="45"/>
      <c r="J60" s="46"/>
      <c r="K60" s="44"/>
      <c r="L60" s="45"/>
      <c r="M60" s="46"/>
      <c r="N60" s="44"/>
      <c r="O60" s="45"/>
      <c r="P60" s="46"/>
      <c r="Q60" s="44"/>
      <c r="R60" s="45"/>
      <c r="T60" s="44"/>
      <c r="U60" s="45"/>
      <c r="W60" s="44"/>
      <c r="X60" s="45"/>
    </row>
    <row r="61" spans="2:24" s="47" customFormat="1" ht="25.15" customHeight="1" x14ac:dyDescent="0.35">
      <c r="B61" s="9"/>
      <c r="C61" s="11"/>
      <c r="D61" s="11">
        <v>617.20000000000005</v>
      </c>
      <c r="E61" s="11" t="s">
        <v>91</v>
      </c>
      <c r="F61" s="11"/>
      <c r="G61" s="11"/>
      <c r="H61" s="44"/>
      <c r="I61" s="45"/>
      <c r="J61" s="46"/>
      <c r="K61" s="44"/>
      <c r="L61" s="45"/>
      <c r="M61" s="46"/>
      <c r="N61" s="44"/>
      <c r="O61" s="45"/>
      <c r="P61" s="46"/>
      <c r="Q61" s="44"/>
      <c r="R61" s="45"/>
      <c r="T61" s="44"/>
      <c r="U61" s="45"/>
      <c r="W61" s="44"/>
      <c r="X61" s="45"/>
    </row>
    <row r="62" spans="2:24" s="47" customFormat="1" ht="25.15" customHeight="1" x14ac:dyDescent="0.35">
      <c r="B62" s="9"/>
      <c r="C62" s="11"/>
      <c r="D62" s="11">
        <v>617.29999999999995</v>
      </c>
      <c r="E62" s="11" t="s">
        <v>92</v>
      </c>
      <c r="F62" s="11"/>
      <c r="G62" s="11"/>
      <c r="H62" s="44"/>
      <c r="I62" s="45"/>
      <c r="J62" s="46"/>
      <c r="K62" s="44"/>
      <c r="L62" s="45"/>
      <c r="M62" s="46"/>
      <c r="N62" s="44"/>
      <c r="O62" s="45"/>
      <c r="P62" s="46"/>
      <c r="Q62" s="44"/>
      <c r="R62" s="45"/>
      <c r="T62" s="44"/>
      <c r="U62" s="45"/>
      <c r="W62" s="44"/>
      <c r="X62" s="45"/>
    </row>
    <row r="63" spans="2:24" s="47" customFormat="1" ht="25.15" customHeight="1" x14ac:dyDescent="0.35">
      <c r="B63" s="9"/>
      <c r="C63" s="11"/>
      <c r="D63" s="11">
        <v>617.4</v>
      </c>
      <c r="E63" s="11" t="s">
        <v>93</v>
      </c>
      <c r="F63" s="11"/>
      <c r="G63" s="11"/>
      <c r="H63" s="44"/>
      <c r="I63" s="45"/>
      <c r="J63" s="46"/>
      <c r="K63" s="44"/>
      <c r="L63" s="45"/>
      <c r="M63" s="46"/>
      <c r="N63" s="44"/>
      <c r="O63" s="45"/>
      <c r="P63" s="46"/>
      <c r="Q63" s="44"/>
      <c r="R63" s="45"/>
      <c r="T63" s="44"/>
      <c r="U63" s="45"/>
      <c r="W63" s="44"/>
      <c r="X63" s="45"/>
    </row>
    <row r="64" spans="2:24" s="47" customFormat="1" ht="25.15" customHeight="1" x14ac:dyDescent="0.35">
      <c r="B64" s="9"/>
      <c r="C64" s="11">
        <v>622</v>
      </c>
      <c r="D64" s="11" t="s">
        <v>94</v>
      </c>
      <c r="E64" s="11"/>
      <c r="F64" s="11"/>
      <c r="G64" s="11"/>
      <c r="H64" s="44"/>
      <c r="I64" s="45"/>
      <c r="J64" s="46"/>
      <c r="K64" s="44"/>
      <c r="L64" s="45"/>
      <c r="M64" s="46"/>
      <c r="N64" s="44"/>
      <c r="O64" s="45"/>
      <c r="P64" s="46"/>
      <c r="Q64" s="44"/>
      <c r="R64" s="45"/>
      <c r="T64" s="44"/>
      <c r="U64" s="45"/>
      <c r="W64" s="44"/>
      <c r="X64" s="45"/>
    </row>
    <row r="65" spans="2:24" s="47" customFormat="1" ht="25.15" customHeight="1" x14ac:dyDescent="0.35">
      <c r="B65" s="9"/>
      <c r="C65" s="11"/>
      <c r="D65" s="11">
        <v>622.1</v>
      </c>
      <c r="E65" s="11" t="s">
        <v>18</v>
      </c>
      <c r="F65" s="11"/>
      <c r="G65" s="11"/>
      <c r="H65" s="44"/>
      <c r="I65" s="45"/>
      <c r="J65" s="46"/>
      <c r="K65" s="44"/>
      <c r="L65" s="45"/>
      <c r="M65" s="46"/>
      <c r="N65" s="44"/>
      <c r="O65" s="45"/>
      <c r="P65" s="46"/>
      <c r="Q65" s="44"/>
      <c r="R65" s="45"/>
      <c r="T65" s="44"/>
      <c r="U65" s="45"/>
      <c r="W65" s="44"/>
      <c r="X65" s="45"/>
    </row>
    <row r="66" spans="2:24" s="47" customFormat="1" ht="25.15" customHeight="1" x14ac:dyDescent="0.35">
      <c r="B66" s="9"/>
      <c r="C66" s="11"/>
      <c r="D66" s="11">
        <v>622.20000000000005</v>
      </c>
      <c r="E66" s="11" t="s">
        <v>95</v>
      </c>
      <c r="F66" s="11"/>
      <c r="G66" s="11"/>
      <c r="H66" s="44"/>
      <c r="I66" s="45"/>
      <c r="J66" s="46"/>
      <c r="K66" s="44"/>
      <c r="L66" s="45"/>
      <c r="M66" s="46"/>
      <c r="N66" s="44"/>
      <c r="O66" s="45"/>
      <c r="P66" s="46"/>
      <c r="Q66" s="44"/>
      <c r="R66" s="45"/>
      <c r="T66" s="44"/>
      <c r="U66" s="45"/>
      <c r="W66" s="44"/>
      <c r="X66" s="45"/>
    </row>
    <row r="67" spans="2:24" s="47" customFormat="1" ht="25.15" customHeight="1" x14ac:dyDescent="0.35">
      <c r="B67" s="9"/>
      <c r="C67" s="11">
        <v>623</v>
      </c>
      <c r="D67" s="11" t="s">
        <v>19</v>
      </c>
      <c r="E67" s="11"/>
      <c r="F67" s="11"/>
      <c r="G67" s="11"/>
      <c r="H67" s="44"/>
      <c r="I67" s="45"/>
      <c r="J67" s="46"/>
      <c r="K67" s="44"/>
      <c r="L67" s="45"/>
      <c r="M67" s="46"/>
      <c r="N67" s="44"/>
      <c r="O67" s="45"/>
      <c r="P67" s="46"/>
      <c r="Q67" s="44"/>
      <c r="R67" s="45"/>
      <c r="T67" s="44"/>
      <c r="U67" s="45"/>
      <c r="W67" s="44"/>
      <c r="X67" s="45"/>
    </row>
    <row r="68" spans="2:24" s="47" customFormat="1" ht="25.15" customHeight="1" x14ac:dyDescent="0.35">
      <c r="B68" s="9"/>
      <c r="C68" s="11">
        <v>624</v>
      </c>
      <c r="D68" s="11" t="s">
        <v>20</v>
      </c>
      <c r="E68" s="11"/>
      <c r="F68" s="11"/>
      <c r="G68" s="11"/>
      <c r="H68" s="44"/>
      <c r="I68" s="45"/>
      <c r="J68" s="46"/>
      <c r="K68" s="44"/>
      <c r="L68" s="45"/>
      <c r="M68" s="46"/>
      <c r="N68" s="44"/>
      <c r="O68" s="45"/>
      <c r="P68" s="46"/>
      <c r="Q68" s="44"/>
      <c r="R68" s="45"/>
      <c r="T68" s="44"/>
      <c r="U68" s="45"/>
      <c r="W68" s="44"/>
      <c r="X68" s="45"/>
    </row>
    <row r="69" spans="2:24" s="47" customFormat="1" ht="25.15" customHeight="1" x14ac:dyDescent="0.35">
      <c r="B69" s="9"/>
      <c r="C69" s="11">
        <v>625</v>
      </c>
      <c r="D69" s="11" t="s">
        <v>96</v>
      </c>
      <c r="E69" s="11"/>
      <c r="F69" s="11"/>
      <c r="G69" s="11"/>
      <c r="H69" s="44"/>
      <c r="I69" s="45"/>
      <c r="J69" s="46"/>
      <c r="K69" s="44"/>
      <c r="L69" s="45"/>
      <c r="M69" s="46"/>
      <c r="N69" s="44"/>
      <c r="O69" s="45"/>
      <c r="P69" s="46"/>
      <c r="Q69" s="44"/>
      <c r="R69" s="45"/>
      <c r="T69" s="44"/>
      <c r="U69" s="45"/>
      <c r="W69" s="44"/>
      <c r="X69" s="45"/>
    </row>
    <row r="70" spans="2:24" s="47" customFormat="1" ht="25.15" customHeight="1" x14ac:dyDescent="0.35">
      <c r="B70" s="9"/>
      <c r="C70" s="11">
        <v>626</v>
      </c>
      <c r="D70" s="11" t="s">
        <v>33</v>
      </c>
      <c r="E70" s="11"/>
      <c r="F70" s="11"/>
      <c r="G70" s="11"/>
      <c r="H70" s="44"/>
      <c r="I70" s="45"/>
      <c r="J70" s="46"/>
      <c r="K70" s="44"/>
      <c r="L70" s="45"/>
      <c r="M70" s="46"/>
      <c r="N70" s="44"/>
      <c r="O70" s="45"/>
      <c r="P70" s="46"/>
      <c r="Q70" s="44"/>
      <c r="R70" s="45"/>
      <c r="T70" s="44"/>
      <c r="U70" s="45"/>
      <c r="W70" s="44"/>
      <c r="X70" s="45"/>
    </row>
    <row r="71" spans="2:24" s="47" customFormat="1" ht="25.15" customHeight="1" x14ac:dyDescent="0.35">
      <c r="B71" s="9"/>
      <c r="C71" s="11">
        <v>627</v>
      </c>
      <c r="D71" s="11" t="s">
        <v>34</v>
      </c>
      <c r="E71" s="11"/>
      <c r="F71" s="11"/>
      <c r="G71" s="11"/>
      <c r="H71" s="44"/>
      <c r="I71" s="45"/>
      <c r="J71" s="46"/>
      <c r="K71" s="44"/>
      <c r="L71" s="45"/>
      <c r="M71" s="46"/>
      <c r="N71" s="44"/>
      <c r="O71" s="45"/>
      <c r="P71" s="46"/>
      <c r="Q71" s="44"/>
      <c r="R71" s="45"/>
      <c r="T71" s="44"/>
      <c r="U71" s="45"/>
      <c r="W71" s="44"/>
      <c r="X71" s="45"/>
    </row>
    <row r="72" spans="2:24" s="47" customFormat="1" ht="25.15" customHeight="1" x14ac:dyDescent="0.35">
      <c r="B72" s="9"/>
      <c r="C72" s="11">
        <v>628</v>
      </c>
      <c r="D72" s="11" t="s">
        <v>35</v>
      </c>
      <c r="E72" s="11"/>
      <c r="F72" s="11"/>
      <c r="G72" s="11"/>
      <c r="H72" s="44"/>
      <c r="I72" s="45"/>
      <c r="J72" s="46"/>
      <c r="K72" s="44"/>
      <c r="L72" s="45"/>
      <c r="M72" s="46"/>
      <c r="N72" s="44"/>
      <c r="O72" s="45"/>
      <c r="P72" s="46"/>
      <c r="Q72" s="44"/>
      <c r="R72" s="45"/>
      <c r="T72" s="44"/>
      <c r="U72" s="45"/>
      <c r="W72" s="44"/>
      <c r="X72" s="45"/>
    </row>
    <row r="73" spans="2:24" s="47" customFormat="1" ht="25.15" customHeight="1" x14ac:dyDescent="0.35">
      <c r="B73" s="9"/>
      <c r="C73" s="11">
        <v>629</v>
      </c>
      <c r="D73" s="11" t="s">
        <v>36</v>
      </c>
      <c r="E73" s="11"/>
      <c r="F73" s="11"/>
      <c r="G73" s="11"/>
      <c r="H73" s="44"/>
      <c r="I73" s="45"/>
      <c r="J73" s="46"/>
      <c r="K73" s="44"/>
      <c r="L73" s="45"/>
      <c r="M73" s="46"/>
      <c r="N73" s="44"/>
      <c r="O73" s="45"/>
      <c r="P73" s="46"/>
      <c r="Q73" s="44"/>
      <c r="R73" s="45"/>
      <c r="T73" s="44"/>
      <c r="U73" s="45"/>
      <c r="W73" s="44"/>
      <c r="X73" s="45"/>
    </row>
    <row r="74" spans="2:24" s="47" customFormat="1" ht="25.15" customHeight="1" x14ac:dyDescent="0.35">
      <c r="B74" s="9"/>
      <c r="C74" s="11">
        <v>630</v>
      </c>
      <c r="D74" s="11" t="s">
        <v>83</v>
      </c>
      <c r="E74" s="11"/>
      <c r="F74" s="11"/>
      <c r="G74" s="11"/>
      <c r="H74" s="44"/>
      <c r="I74" s="45"/>
      <c r="J74" s="46"/>
      <c r="K74" s="44"/>
      <c r="L74" s="45"/>
      <c r="M74" s="46"/>
      <c r="N74" s="44"/>
      <c r="O74" s="45"/>
      <c r="P74" s="46"/>
      <c r="Q74" s="44"/>
      <c r="R74" s="45"/>
      <c r="T74" s="44"/>
      <c r="U74" s="45"/>
      <c r="W74" s="44"/>
      <c r="X74" s="45"/>
    </row>
    <row r="75" spans="2:24" s="47" customFormat="1" ht="25.15" customHeight="1" x14ac:dyDescent="0.35">
      <c r="B75" s="9"/>
      <c r="C75" s="11">
        <v>631</v>
      </c>
      <c r="D75" s="11" t="s">
        <v>97</v>
      </c>
      <c r="E75" s="11"/>
      <c r="F75" s="11"/>
      <c r="G75" s="11"/>
      <c r="H75" s="44"/>
      <c r="I75" s="45"/>
      <c r="J75" s="46"/>
      <c r="K75" s="44"/>
      <c r="L75" s="45"/>
      <c r="M75" s="46"/>
      <c r="N75" s="44"/>
      <c r="O75" s="45"/>
      <c r="P75" s="46"/>
      <c r="Q75" s="44"/>
      <c r="R75" s="45"/>
      <c r="T75" s="44"/>
      <c r="U75" s="45"/>
      <c r="W75" s="44"/>
      <c r="X75" s="45"/>
    </row>
    <row r="76" spans="2:24" s="47" customFormat="1" ht="25.15" customHeight="1" x14ac:dyDescent="0.35">
      <c r="B76" s="9"/>
      <c r="C76" s="11">
        <v>633</v>
      </c>
      <c r="D76" s="11" t="s">
        <v>38</v>
      </c>
      <c r="E76" s="11"/>
      <c r="F76" s="11"/>
      <c r="G76" s="11"/>
      <c r="H76" s="44"/>
      <c r="I76" s="45"/>
      <c r="J76" s="46"/>
      <c r="K76" s="44"/>
      <c r="L76" s="45"/>
      <c r="M76" s="46"/>
      <c r="N76" s="44"/>
      <c r="O76" s="45"/>
      <c r="P76" s="46"/>
      <c r="Q76" s="44"/>
      <c r="R76" s="45"/>
      <c r="T76" s="44"/>
      <c r="U76" s="45"/>
      <c r="W76" s="44"/>
      <c r="X76" s="45"/>
    </row>
    <row r="77" spans="2:24" s="47" customFormat="1" ht="25.15" customHeight="1" x14ac:dyDescent="0.35">
      <c r="B77" s="9"/>
      <c r="C77" s="11">
        <v>640</v>
      </c>
      <c r="D77" s="11" t="s">
        <v>23</v>
      </c>
      <c r="E77" s="11"/>
      <c r="F77" s="11"/>
      <c r="G77" s="11"/>
      <c r="H77" s="44"/>
      <c r="I77" s="45"/>
      <c r="J77" s="46"/>
      <c r="K77" s="44"/>
      <c r="L77" s="45"/>
      <c r="M77" s="46"/>
      <c r="N77" s="44"/>
      <c r="O77" s="45"/>
      <c r="P77" s="46"/>
      <c r="Q77" s="44"/>
      <c r="R77" s="45"/>
      <c r="T77" s="44"/>
      <c r="U77" s="45"/>
      <c r="W77" s="44"/>
      <c r="X77" s="45"/>
    </row>
    <row r="78" spans="2:24" s="47" customFormat="1" ht="25.15" customHeight="1" x14ac:dyDescent="0.35">
      <c r="B78" s="9"/>
      <c r="C78" s="11">
        <v>642</v>
      </c>
      <c r="D78" s="11" t="s">
        <v>39</v>
      </c>
      <c r="E78" s="11"/>
      <c r="F78" s="11"/>
      <c r="G78" s="11"/>
      <c r="H78" s="44"/>
      <c r="I78" s="45"/>
      <c r="J78" s="46"/>
      <c r="K78" s="44"/>
      <c r="L78" s="45"/>
      <c r="M78" s="46"/>
      <c r="N78" s="44"/>
      <c r="O78" s="45"/>
      <c r="P78" s="46"/>
      <c r="Q78" s="44"/>
      <c r="R78" s="45"/>
      <c r="T78" s="44"/>
      <c r="U78" s="45"/>
      <c r="W78" s="44"/>
      <c r="X78" s="45"/>
    </row>
    <row r="79" spans="2:24" s="47" customFormat="1" ht="25.15" customHeight="1" x14ac:dyDescent="0.35">
      <c r="B79" s="9"/>
      <c r="C79" s="11">
        <v>643</v>
      </c>
      <c r="D79" s="11" t="s">
        <v>40</v>
      </c>
      <c r="E79" s="11"/>
      <c r="F79" s="11"/>
      <c r="G79" s="11"/>
      <c r="H79" s="44"/>
      <c r="I79" s="45"/>
      <c r="J79" s="46"/>
      <c r="K79" s="44"/>
      <c r="L79" s="45"/>
      <c r="M79" s="46"/>
      <c r="N79" s="44"/>
      <c r="O79" s="45"/>
      <c r="P79" s="46"/>
      <c r="Q79" s="44"/>
      <c r="R79" s="45"/>
      <c r="T79" s="44"/>
      <c r="U79" s="45"/>
      <c r="W79" s="44"/>
      <c r="X79" s="45"/>
    </row>
    <row r="80" spans="2:24" s="47" customFormat="1" ht="25.15" customHeight="1" x14ac:dyDescent="0.35">
      <c r="B80" s="9"/>
      <c r="C80" s="11">
        <v>644</v>
      </c>
      <c r="D80" s="11" t="s">
        <v>41</v>
      </c>
      <c r="E80" s="11"/>
      <c r="F80" s="11"/>
      <c r="G80" s="11"/>
      <c r="H80" s="44"/>
      <c r="I80" s="45"/>
      <c r="J80" s="46"/>
      <c r="K80" s="44"/>
      <c r="L80" s="45"/>
      <c r="M80" s="46"/>
      <c r="N80" s="44"/>
      <c r="O80" s="45"/>
      <c r="P80" s="46"/>
      <c r="Q80" s="44"/>
      <c r="R80" s="45"/>
      <c r="T80" s="44"/>
      <c r="U80" s="45"/>
      <c r="W80" s="44"/>
      <c r="X80" s="45"/>
    </row>
    <row r="81" spans="2:24" s="47" customFormat="1" ht="25.15" customHeight="1" x14ac:dyDescent="0.35">
      <c r="B81" s="9"/>
      <c r="C81" s="17">
        <v>645</v>
      </c>
      <c r="D81" s="17" t="s">
        <v>42</v>
      </c>
      <c r="E81" s="17"/>
      <c r="F81" s="17"/>
      <c r="G81" s="17"/>
      <c r="H81" s="44"/>
      <c r="I81" s="45"/>
      <c r="J81" s="46"/>
      <c r="K81" s="44"/>
      <c r="L81" s="45"/>
      <c r="M81" s="46"/>
      <c r="N81" s="44"/>
      <c r="O81" s="45"/>
      <c r="P81" s="46"/>
      <c r="Q81" s="44"/>
      <c r="R81" s="45"/>
      <c r="T81" s="44"/>
      <c r="U81" s="45"/>
      <c r="W81" s="44"/>
      <c r="X81" s="45"/>
    </row>
    <row r="82" spans="2:24" s="47" customFormat="1" ht="30" customHeight="1" thickBot="1" x14ac:dyDescent="0.45">
      <c r="B82" s="19" t="s">
        <v>47</v>
      </c>
      <c r="C82" s="16"/>
      <c r="D82" s="16"/>
      <c r="E82" s="16"/>
      <c r="F82" s="16"/>
      <c r="G82" s="16"/>
      <c r="H82" s="44" t="s">
        <v>2</v>
      </c>
      <c r="I82" s="42">
        <f>SUM(I38:I81)</f>
        <v>0</v>
      </c>
      <c r="J82" s="46"/>
      <c r="K82" s="44" t="s">
        <v>2</v>
      </c>
      <c r="L82" s="42">
        <f>SUM(L38:L81)</f>
        <v>0</v>
      </c>
      <c r="M82" s="46"/>
      <c r="N82" s="44" t="s">
        <v>2</v>
      </c>
      <c r="O82" s="42">
        <f>SUM(O38:O81)</f>
        <v>0</v>
      </c>
      <c r="P82" s="46"/>
      <c r="Q82" s="44" t="s">
        <v>2</v>
      </c>
      <c r="R82" s="42">
        <f>SUM(R38:R81)</f>
        <v>0</v>
      </c>
      <c r="T82" s="44" t="s">
        <v>2</v>
      </c>
      <c r="U82" s="42">
        <f>SUM(U38:U81)</f>
        <v>0</v>
      </c>
      <c r="W82" s="44" t="s">
        <v>2</v>
      </c>
      <c r="X82" s="42">
        <f>SUM(X38:X81)</f>
        <v>0</v>
      </c>
    </row>
    <row r="83" spans="2:24" s="47" customFormat="1" ht="30" customHeight="1" thickBot="1" x14ac:dyDescent="0.45">
      <c r="B83" s="19" t="s">
        <v>48</v>
      </c>
      <c r="C83" s="16"/>
      <c r="D83" s="16"/>
      <c r="E83" s="16"/>
      <c r="F83" s="16"/>
      <c r="G83" s="16"/>
      <c r="H83" s="44" t="s">
        <v>2</v>
      </c>
      <c r="I83" s="42">
        <f>I36-I82</f>
        <v>0</v>
      </c>
      <c r="J83" s="46"/>
      <c r="K83" s="44" t="s">
        <v>2</v>
      </c>
      <c r="L83" s="42">
        <f>L36-L82</f>
        <v>0</v>
      </c>
      <c r="M83" s="46"/>
      <c r="N83" s="44" t="s">
        <v>2</v>
      </c>
      <c r="O83" s="42">
        <f>O36-O82</f>
        <v>0</v>
      </c>
      <c r="P83" s="46"/>
      <c r="Q83" s="44" t="s">
        <v>2</v>
      </c>
      <c r="R83" s="42">
        <f>R36-R82</f>
        <v>0</v>
      </c>
      <c r="T83" s="44" t="s">
        <v>2</v>
      </c>
      <c r="U83" s="42">
        <f>U36-U82</f>
        <v>0</v>
      </c>
      <c r="W83" s="44" t="s">
        <v>2</v>
      </c>
      <c r="X83" s="42">
        <f>X36-X82</f>
        <v>0</v>
      </c>
    </row>
    <row r="84" spans="2:24" s="47" customFormat="1" ht="30" customHeight="1" thickBot="1" x14ac:dyDescent="0.45">
      <c r="B84" s="19" t="s">
        <v>54</v>
      </c>
      <c r="C84" s="20"/>
      <c r="D84" s="20"/>
      <c r="E84" s="16"/>
      <c r="F84" s="16"/>
      <c r="G84" s="16"/>
      <c r="H84" s="44" t="s">
        <v>2</v>
      </c>
      <c r="I84" s="42">
        <f>IF(I83&gt;0, 0, -I83)</f>
        <v>0</v>
      </c>
      <c r="J84" s="46"/>
      <c r="K84" s="44" t="s">
        <v>2</v>
      </c>
      <c r="L84" s="42">
        <f>IF(L83&gt;0, 0, -L83)</f>
        <v>0</v>
      </c>
      <c r="M84" s="46"/>
      <c r="N84" s="44" t="s">
        <v>2</v>
      </c>
      <c r="O84" s="42">
        <f>IF(O83&gt;0, 0, -O83)</f>
        <v>0</v>
      </c>
      <c r="P84" s="46"/>
      <c r="Q84" s="44" t="s">
        <v>2</v>
      </c>
      <c r="R84" s="42">
        <f>IF(R83&gt;0, 0, -R83)</f>
        <v>0</v>
      </c>
      <c r="T84" s="44" t="s">
        <v>2</v>
      </c>
      <c r="U84" s="42">
        <f>IF(U83&gt;0, 0, -U83)</f>
        <v>0</v>
      </c>
      <c r="W84" s="44" t="s">
        <v>2</v>
      </c>
      <c r="X84" s="42">
        <f>IF(X83&gt;0, 0, -X83)</f>
        <v>0</v>
      </c>
    </row>
    <row r="85" spans="2:24" s="47" customFormat="1" ht="30" customHeight="1" thickBot="1" x14ac:dyDescent="0.45">
      <c r="B85" s="19" t="s">
        <v>55</v>
      </c>
      <c r="C85" s="16"/>
      <c r="D85" s="16"/>
      <c r="E85" s="16"/>
      <c r="F85" s="16"/>
      <c r="G85" s="16"/>
      <c r="H85" s="44" t="s">
        <v>2</v>
      </c>
      <c r="I85" s="43">
        <f>I83+I84</f>
        <v>0</v>
      </c>
      <c r="J85" s="46"/>
      <c r="K85" s="44" t="s">
        <v>2</v>
      </c>
      <c r="L85" s="43">
        <f>L83+L84</f>
        <v>0</v>
      </c>
      <c r="M85" s="46"/>
      <c r="N85" s="44" t="s">
        <v>2</v>
      </c>
      <c r="O85" s="43">
        <f>O83+O84</f>
        <v>0</v>
      </c>
      <c r="P85" s="46"/>
      <c r="Q85" s="44" t="s">
        <v>2</v>
      </c>
      <c r="R85" s="43">
        <f>R83+R84</f>
        <v>0</v>
      </c>
      <c r="T85" s="44" t="s">
        <v>2</v>
      </c>
      <c r="U85" s="43">
        <f>U83+U84</f>
        <v>0</v>
      </c>
      <c r="W85" s="44" t="s">
        <v>2</v>
      </c>
      <c r="X85" s="43">
        <f>X83+X84</f>
        <v>0</v>
      </c>
    </row>
    <row r="86" spans="2:24" s="47" customFormat="1" ht="30" customHeight="1" thickTop="1" thickBot="1" x14ac:dyDescent="0.45">
      <c r="B86" s="19" t="s">
        <v>49</v>
      </c>
      <c r="C86" s="16"/>
      <c r="D86" s="16"/>
      <c r="E86" s="16"/>
      <c r="F86" s="16"/>
      <c r="G86" s="16"/>
      <c r="H86" s="44" t="s">
        <v>2</v>
      </c>
      <c r="I86" s="49"/>
      <c r="J86" s="46"/>
      <c r="K86" s="44" t="s">
        <v>2</v>
      </c>
      <c r="L86" s="49"/>
      <c r="M86" s="46"/>
      <c r="N86" s="44" t="s">
        <v>2</v>
      </c>
      <c r="O86" s="48">
        <f>I87</f>
        <v>0</v>
      </c>
      <c r="P86" s="46"/>
      <c r="Q86" s="44" t="s">
        <v>2</v>
      </c>
      <c r="R86" s="48">
        <f>L87</f>
        <v>0</v>
      </c>
      <c r="T86" s="44" t="s">
        <v>2</v>
      </c>
      <c r="U86" s="48">
        <f>O87</f>
        <v>0</v>
      </c>
      <c r="W86" s="44" t="s">
        <v>2</v>
      </c>
      <c r="X86" s="48">
        <f>U87</f>
        <v>0</v>
      </c>
    </row>
    <row r="87" spans="2:24" s="47" customFormat="1" ht="30" customHeight="1" thickBot="1" x14ac:dyDescent="0.45">
      <c r="B87" s="19" t="s">
        <v>50</v>
      </c>
      <c r="C87" s="16"/>
      <c r="D87" s="16"/>
      <c r="E87" s="16"/>
      <c r="F87" s="16"/>
      <c r="G87" s="16"/>
      <c r="H87" s="44" t="s">
        <v>2</v>
      </c>
      <c r="I87" s="43">
        <f>I86+I85-I84</f>
        <v>0</v>
      </c>
      <c r="J87" s="46"/>
      <c r="K87" s="44" t="s">
        <v>2</v>
      </c>
      <c r="L87" s="43">
        <f>L86+L85-L84</f>
        <v>0</v>
      </c>
      <c r="M87" s="46"/>
      <c r="N87" s="44" t="s">
        <v>2</v>
      </c>
      <c r="O87" s="43">
        <f>O86+O85-O84</f>
        <v>0</v>
      </c>
      <c r="P87" s="46"/>
      <c r="Q87" s="44" t="s">
        <v>2</v>
      </c>
      <c r="R87" s="43">
        <f>R86+R85-R84</f>
        <v>0</v>
      </c>
      <c r="T87" s="44" t="s">
        <v>2</v>
      </c>
      <c r="U87" s="43">
        <f>U86+U85-U84</f>
        <v>0</v>
      </c>
      <c r="W87" s="44" t="s">
        <v>2</v>
      </c>
      <c r="X87" s="43">
        <f>X86+X85-X84</f>
        <v>0</v>
      </c>
    </row>
    <row r="88" spans="2:24" ht="13" thickTop="1" x14ac:dyDescent="0.25"/>
  </sheetData>
  <mergeCells count="8">
    <mergeCell ref="C11:D11"/>
    <mergeCell ref="E11:F11"/>
    <mergeCell ref="A1:Y1"/>
    <mergeCell ref="A2:Y2"/>
    <mergeCell ref="A3:Y3"/>
    <mergeCell ref="C5:G5"/>
    <mergeCell ref="C7:G7"/>
    <mergeCell ref="C9:G9"/>
  </mergeCells>
  <pageMargins left="0.25" right="0" top="0.15" bottom="0" header="0" footer="0.35"/>
  <pageSetup scale="38" orientation="portrait" r:id="rId1"/>
  <headerFooter alignWithMargins="0">
    <oddFooter>&amp;L&amp;F&amp;A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  <pageSetUpPr fitToPage="1"/>
  </sheetPr>
  <dimension ref="A1:E46"/>
  <sheetViews>
    <sheetView zoomScale="70" zoomScaleNormal="70" workbookViewId="0">
      <selection activeCell="A7" sqref="A7:D7"/>
    </sheetView>
  </sheetViews>
  <sheetFormatPr defaultColWidth="8.81640625" defaultRowHeight="13" x14ac:dyDescent="0.3"/>
  <cols>
    <col min="1" max="1" width="10.7265625" style="32" customWidth="1"/>
    <col min="2" max="2" width="11.26953125" style="33" customWidth="1"/>
    <col min="3" max="3" width="60.7265625" style="34" customWidth="1"/>
    <col min="4" max="5" width="55.7265625" style="26" customWidth="1"/>
    <col min="6" max="16384" width="8.81640625" style="26"/>
  </cols>
  <sheetData>
    <row r="1" spans="1:5" ht="18.5" x14ac:dyDescent="0.3">
      <c r="A1" s="399" t="s">
        <v>279</v>
      </c>
      <c r="B1" s="399"/>
      <c r="C1" s="399"/>
      <c r="D1" s="399"/>
      <c r="E1" s="399"/>
    </row>
    <row r="2" spans="1:5" ht="18.5" x14ac:dyDescent="0.3">
      <c r="A2" s="400" t="s">
        <v>99</v>
      </c>
      <c r="B2" s="400"/>
      <c r="C2" s="400"/>
      <c r="D2" s="400"/>
      <c r="E2" s="400"/>
    </row>
    <row r="3" spans="1:5" ht="18.5" x14ac:dyDescent="0.3">
      <c r="A3" s="400"/>
      <c r="B3" s="400"/>
      <c r="C3" s="400"/>
      <c r="D3" s="400"/>
      <c r="E3" s="400"/>
    </row>
    <row r="4" spans="1:5" ht="18.5" x14ac:dyDescent="0.3">
      <c r="A4" s="401" t="s">
        <v>100</v>
      </c>
      <c r="B4" s="401"/>
      <c r="C4" s="401"/>
      <c r="D4" s="401"/>
      <c r="E4" s="401"/>
    </row>
    <row r="5" spans="1:5" ht="18.5" x14ac:dyDescent="0.3">
      <c r="A5" s="402"/>
      <c r="B5" s="402"/>
      <c r="C5" s="402"/>
      <c r="D5" s="402"/>
      <c r="E5" s="402"/>
    </row>
    <row r="6" spans="1:5" s="27" customFormat="1" ht="33.5" x14ac:dyDescent="0.3">
      <c r="A6" s="395" t="s">
        <v>327</v>
      </c>
      <c r="B6" s="395"/>
      <c r="C6" s="395"/>
      <c r="D6" s="395"/>
      <c r="E6" s="395"/>
    </row>
    <row r="7" spans="1:5" customFormat="1" ht="15" thickBot="1" x14ac:dyDescent="0.3">
      <c r="A7" s="396"/>
      <c r="B7" s="396"/>
      <c r="C7" s="396"/>
      <c r="D7" s="396"/>
    </row>
    <row r="8" spans="1:5" ht="45.25" customHeight="1" x14ac:dyDescent="0.3">
      <c r="A8" s="50" t="s">
        <v>56</v>
      </c>
      <c r="B8" s="397" t="s">
        <v>57</v>
      </c>
      <c r="C8" s="398"/>
      <c r="D8" s="51" t="s">
        <v>101</v>
      </c>
      <c r="E8" s="51" t="s">
        <v>102</v>
      </c>
    </row>
    <row r="9" spans="1:5" ht="45.25" customHeight="1" x14ac:dyDescent="0.3">
      <c r="A9" s="52">
        <v>501</v>
      </c>
      <c r="B9" s="390" t="s">
        <v>103</v>
      </c>
      <c r="C9" s="390"/>
      <c r="D9" s="393"/>
      <c r="E9" s="393"/>
    </row>
    <row r="10" spans="1:5" ht="45.25" customHeight="1" x14ac:dyDescent="0.3">
      <c r="A10" s="53"/>
      <c r="B10" s="54">
        <v>501.1</v>
      </c>
      <c r="C10" s="55" t="s">
        <v>104</v>
      </c>
      <c r="D10" s="56" t="s">
        <v>105</v>
      </c>
      <c r="E10" s="57" t="s">
        <v>106</v>
      </c>
    </row>
    <row r="11" spans="1:5" ht="45.25" customHeight="1" x14ac:dyDescent="0.3">
      <c r="A11" s="53"/>
      <c r="B11" s="54">
        <v>501.2</v>
      </c>
      <c r="C11" s="55" t="s">
        <v>107</v>
      </c>
      <c r="D11" s="56" t="s">
        <v>108</v>
      </c>
      <c r="E11" s="57" t="s">
        <v>109</v>
      </c>
    </row>
    <row r="12" spans="1:5" ht="45.25" customHeight="1" x14ac:dyDescent="0.3">
      <c r="A12" s="53"/>
      <c r="B12" s="54">
        <v>501.3</v>
      </c>
      <c r="C12" s="55" t="s">
        <v>110</v>
      </c>
      <c r="D12" s="57" t="s">
        <v>111</v>
      </c>
      <c r="E12" s="56"/>
    </row>
    <row r="13" spans="1:5" ht="45.25" customHeight="1" x14ac:dyDescent="0.3">
      <c r="A13" s="52">
        <v>502</v>
      </c>
      <c r="B13" s="388" t="s">
        <v>112</v>
      </c>
      <c r="C13" s="389"/>
      <c r="D13" s="56" t="s">
        <v>113</v>
      </c>
      <c r="E13" s="57" t="s">
        <v>114</v>
      </c>
    </row>
    <row r="14" spans="1:5" ht="45.25" customHeight="1" x14ac:dyDescent="0.3">
      <c r="A14" s="52">
        <v>512</v>
      </c>
      <c r="B14" s="390" t="s">
        <v>115</v>
      </c>
      <c r="C14" s="390"/>
      <c r="D14" s="57" t="s">
        <v>116</v>
      </c>
      <c r="E14" s="57" t="s">
        <v>117</v>
      </c>
    </row>
    <row r="15" spans="1:5" ht="45.25" customHeight="1" x14ac:dyDescent="0.3">
      <c r="A15" s="52">
        <v>513</v>
      </c>
      <c r="B15" s="388" t="s">
        <v>118</v>
      </c>
      <c r="C15" s="389"/>
      <c r="D15" s="57" t="s">
        <v>119</v>
      </c>
      <c r="E15" s="57" t="s">
        <v>120</v>
      </c>
    </row>
    <row r="16" spans="1:5" ht="45.25" customHeight="1" x14ac:dyDescent="0.3">
      <c r="A16" s="52">
        <v>514</v>
      </c>
      <c r="B16" s="388" t="s">
        <v>121</v>
      </c>
      <c r="C16" s="389"/>
      <c r="D16" s="57" t="s">
        <v>122</v>
      </c>
      <c r="E16" s="57" t="s">
        <v>123</v>
      </c>
    </row>
    <row r="17" spans="1:5" ht="45.25" customHeight="1" x14ac:dyDescent="0.3">
      <c r="A17" s="52">
        <v>515</v>
      </c>
      <c r="B17" s="394" t="s">
        <v>124</v>
      </c>
      <c r="C17" s="389"/>
      <c r="D17" s="57" t="s">
        <v>125</v>
      </c>
      <c r="E17" s="57" t="s">
        <v>126</v>
      </c>
    </row>
    <row r="18" spans="1:5" ht="45.25" customHeight="1" x14ac:dyDescent="0.3">
      <c r="A18" s="52">
        <v>516</v>
      </c>
      <c r="B18" s="394" t="s">
        <v>127</v>
      </c>
      <c r="C18" s="389"/>
      <c r="D18" s="57" t="s">
        <v>128</v>
      </c>
      <c r="E18" s="57"/>
    </row>
    <row r="19" spans="1:5" ht="45.25" customHeight="1" x14ac:dyDescent="0.3">
      <c r="A19" s="52">
        <v>520</v>
      </c>
      <c r="B19" s="390" t="s">
        <v>129</v>
      </c>
      <c r="C19" s="390"/>
      <c r="D19" s="393"/>
      <c r="E19" s="393"/>
    </row>
    <row r="20" spans="1:5" ht="45.25" customHeight="1" x14ac:dyDescent="0.3">
      <c r="A20" s="53"/>
      <c r="B20" s="54">
        <v>520.1</v>
      </c>
      <c r="C20" s="55" t="s">
        <v>79</v>
      </c>
      <c r="D20" s="56" t="s">
        <v>130</v>
      </c>
      <c r="E20" s="57" t="s">
        <v>131</v>
      </c>
    </row>
    <row r="21" spans="1:5" ht="45.25" customHeight="1" x14ac:dyDescent="0.3">
      <c r="A21" s="53"/>
      <c r="B21" s="54">
        <v>520.20000000000005</v>
      </c>
      <c r="C21" s="55" t="s">
        <v>132</v>
      </c>
      <c r="D21" s="56" t="s">
        <v>133</v>
      </c>
      <c r="E21" s="57" t="s">
        <v>134</v>
      </c>
    </row>
    <row r="22" spans="1:5" ht="45.25" customHeight="1" x14ac:dyDescent="0.3">
      <c r="A22" s="53"/>
      <c r="B22" s="54">
        <v>520.29999999999995</v>
      </c>
      <c r="C22" s="55" t="s">
        <v>135</v>
      </c>
      <c r="D22" s="57" t="s">
        <v>136</v>
      </c>
      <c r="E22" s="57" t="s">
        <v>137</v>
      </c>
    </row>
    <row r="23" spans="1:5" ht="45.25" customHeight="1" x14ac:dyDescent="0.3">
      <c r="A23" s="53"/>
      <c r="B23" s="54">
        <v>520.4</v>
      </c>
      <c r="C23" s="55" t="s">
        <v>138</v>
      </c>
      <c r="D23" s="57" t="s">
        <v>139</v>
      </c>
      <c r="E23" s="57" t="s">
        <v>140</v>
      </c>
    </row>
    <row r="24" spans="1:5" ht="45.25" customHeight="1" x14ac:dyDescent="0.3">
      <c r="A24" s="53"/>
      <c r="B24" s="54">
        <v>520.5</v>
      </c>
      <c r="C24" s="55" t="s">
        <v>141</v>
      </c>
      <c r="D24" s="57" t="s">
        <v>142</v>
      </c>
      <c r="E24" s="57" t="s">
        <v>143</v>
      </c>
    </row>
    <row r="25" spans="1:5" ht="45.25" customHeight="1" x14ac:dyDescent="0.3">
      <c r="A25" s="52">
        <v>522</v>
      </c>
      <c r="B25" s="388" t="s">
        <v>144</v>
      </c>
      <c r="C25" s="389"/>
      <c r="D25" s="57" t="s">
        <v>145</v>
      </c>
      <c r="E25" s="57" t="s">
        <v>146</v>
      </c>
    </row>
    <row r="26" spans="1:5" ht="45.25" customHeight="1" x14ac:dyDescent="0.3">
      <c r="A26" s="52">
        <v>523</v>
      </c>
      <c r="B26" s="388" t="s">
        <v>147</v>
      </c>
      <c r="C26" s="389"/>
      <c r="D26" s="57" t="s">
        <v>148</v>
      </c>
      <c r="E26" s="57" t="s">
        <v>149</v>
      </c>
    </row>
    <row r="27" spans="1:5" ht="45.25" customHeight="1" x14ac:dyDescent="0.3">
      <c r="A27" s="52">
        <v>524</v>
      </c>
      <c r="B27" s="388" t="s">
        <v>150</v>
      </c>
      <c r="C27" s="389"/>
      <c r="D27" s="57" t="s">
        <v>151</v>
      </c>
      <c r="E27" s="57" t="s">
        <v>152</v>
      </c>
    </row>
    <row r="28" spans="1:5" ht="45.25" customHeight="1" x14ac:dyDescent="0.3">
      <c r="A28" s="52">
        <v>530</v>
      </c>
      <c r="B28" s="388" t="s">
        <v>153</v>
      </c>
      <c r="C28" s="389"/>
      <c r="D28" s="57" t="s">
        <v>154</v>
      </c>
      <c r="E28" s="57" t="s">
        <v>155</v>
      </c>
    </row>
    <row r="29" spans="1:5" ht="45.25" customHeight="1" x14ac:dyDescent="0.3">
      <c r="A29" s="52">
        <v>531</v>
      </c>
      <c r="B29" s="388" t="s">
        <v>84</v>
      </c>
      <c r="C29" s="389"/>
      <c r="D29" s="57" t="s">
        <v>156</v>
      </c>
      <c r="E29" s="57"/>
    </row>
    <row r="30" spans="1:5" ht="45.25" customHeight="1" x14ac:dyDescent="0.3">
      <c r="A30" s="52">
        <v>532</v>
      </c>
      <c r="B30" s="388" t="s">
        <v>157</v>
      </c>
      <c r="C30" s="389"/>
      <c r="D30" s="57" t="s">
        <v>158</v>
      </c>
      <c r="E30" s="57" t="s">
        <v>159</v>
      </c>
    </row>
    <row r="31" spans="1:5" ht="45.25" customHeight="1" x14ac:dyDescent="0.3">
      <c r="A31" s="52">
        <v>533</v>
      </c>
      <c r="B31" s="388" t="s">
        <v>22</v>
      </c>
      <c r="C31" s="389"/>
      <c r="D31" s="57" t="s">
        <v>160</v>
      </c>
      <c r="E31" s="57" t="s">
        <v>161</v>
      </c>
    </row>
    <row r="32" spans="1:5" ht="45.25" customHeight="1" x14ac:dyDescent="0.3">
      <c r="A32" s="52"/>
      <c r="B32" s="391" t="s">
        <v>59</v>
      </c>
      <c r="C32" s="391"/>
      <c r="D32" s="392"/>
      <c r="E32" s="392"/>
    </row>
    <row r="33" spans="1:5" ht="45.25" customHeight="1" x14ac:dyDescent="0.3">
      <c r="A33" s="52">
        <v>540</v>
      </c>
      <c r="B33" s="388" t="s">
        <v>162</v>
      </c>
      <c r="C33" s="389"/>
      <c r="D33" s="57" t="s">
        <v>163</v>
      </c>
      <c r="E33" s="56" t="s">
        <v>164</v>
      </c>
    </row>
    <row r="34" spans="1:5" ht="45.25" customHeight="1" x14ac:dyDescent="0.3">
      <c r="A34" s="52">
        <v>546</v>
      </c>
      <c r="B34" s="388" t="s">
        <v>165</v>
      </c>
      <c r="C34" s="389"/>
      <c r="D34" s="57" t="s">
        <v>166</v>
      </c>
      <c r="E34" s="57" t="s">
        <v>167</v>
      </c>
    </row>
    <row r="35" spans="1:5" ht="45.25" customHeight="1" x14ac:dyDescent="0.3">
      <c r="A35" s="52">
        <v>547</v>
      </c>
      <c r="B35" s="390" t="s">
        <v>168</v>
      </c>
      <c r="C35" s="390"/>
      <c r="D35" s="57" t="s">
        <v>169</v>
      </c>
      <c r="E35" s="56" t="s">
        <v>170</v>
      </c>
    </row>
    <row r="36" spans="1:5" x14ac:dyDescent="0.3">
      <c r="A36" s="28"/>
      <c r="B36" s="28"/>
      <c r="C36" s="28"/>
    </row>
    <row r="37" spans="1:5" x14ac:dyDescent="0.3">
      <c r="A37" s="28"/>
      <c r="B37" s="28"/>
      <c r="C37" s="28"/>
    </row>
    <row r="38" spans="1:5" x14ac:dyDescent="0.3">
      <c r="A38" s="28"/>
      <c r="B38" s="28"/>
      <c r="C38" s="28"/>
    </row>
    <row r="39" spans="1:5" x14ac:dyDescent="0.3">
      <c r="A39" s="28"/>
      <c r="B39" s="28"/>
      <c r="C39" s="28"/>
    </row>
    <row r="40" spans="1:5" x14ac:dyDescent="0.3">
      <c r="A40" s="28"/>
      <c r="B40" s="28"/>
      <c r="C40" s="28"/>
    </row>
    <row r="41" spans="1:5" x14ac:dyDescent="0.3">
      <c r="A41" s="28"/>
      <c r="B41" s="28"/>
      <c r="C41" s="28"/>
    </row>
    <row r="42" spans="1:5" x14ac:dyDescent="0.3">
      <c r="A42" s="28"/>
      <c r="B42" s="28"/>
      <c r="C42" s="28"/>
    </row>
    <row r="43" spans="1:5" x14ac:dyDescent="0.3">
      <c r="A43" s="28"/>
      <c r="B43" s="28"/>
      <c r="C43" s="28"/>
    </row>
    <row r="44" spans="1:5" x14ac:dyDescent="0.3">
      <c r="A44" s="28"/>
      <c r="B44" s="28"/>
      <c r="C44" s="28"/>
    </row>
    <row r="45" spans="1:5" x14ac:dyDescent="0.3">
      <c r="B45" s="29"/>
      <c r="C45" s="30"/>
      <c r="D45" s="31"/>
    </row>
    <row r="46" spans="1:5" x14ac:dyDescent="0.3">
      <c r="B46" s="29"/>
      <c r="C46" s="30"/>
      <c r="D46" s="31"/>
    </row>
  </sheetData>
  <mergeCells count="27">
    <mergeCell ref="A1:E1"/>
    <mergeCell ref="A2:E2"/>
    <mergeCell ref="A3:E3"/>
    <mergeCell ref="A4:E4"/>
    <mergeCell ref="A5:E5"/>
    <mergeCell ref="A6:E6"/>
    <mergeCell ref="A7:D7"/>
    <mergeCell ref="B8:C8"/>
    <mergeCell ref="B9:E9"/>
    <mergeCell ref="B13:C13"/>
    <mergeCell ref="B14:C14"/>
    <mergeCell ref="B15:C15"/>
    <mergeCell ref="B16:C16"/>
    <mergeCell ref="B17:C17"/>
    <mergeCell ref="B18:C18"/>
    <mergeCell ref="B19:E19"/>
    <mergeCell ref="B25:C25"/>
    <mergeCell ref="B26:C26"/>
    <mergeCell ref="B27:C27"/>
    <mergeCell ref="B28:C28"/>
    <mergeCell ref="B34:C34"/>
    <mergeCell ref="B35:C35"/>
    <mergeCell ref="B29:C29"/>
    <mergeCell ref="B30:C30"/>
    <mergeCell ref="B31:C31"/>
    <mergeCell ref="B32:E32"/>
    <mergeCell ref="B33:C33"/>
  </mergeCells>
  <pageMargins left="0.7" right="0.7" top="0.75" bottom="0.75" header="0.3" footer="0.3"/>
  <pageSetup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66"/>
  <sheetViews>
    <sheetView topLeftCell="A4" zoomScale="80" zoomScaleNormal="80" workbookViewId="0">
      <selection activeCell="I13" sqref="I13"/>
    </sheetView>
  </sheetViews>
  <sheetFormatPr defaultColWidth="8.81640625" defaultRowHeight="13" x14ac:dyDescent="0.3"/>
  <cols>
    <col min="1" max="1" width="7.54296875" style="32" customWidth="1"/>
    <col min="2" max="2" width="10.81640625" style="33" customWidth="1"/>
    <col min="3" max="3" width="37" style="34" customWidth="1"/>
    <col min="4" max="5" width="55.7265625" style="26" customWidth="1"/>
    <col min="6" max="16384" width="8.81640625" style="26"/>
  </cols>
  <sheetData>
    <row r="1" spans="1:5" ht="18.5" x14ac:dyDescent="0.3">
      <c r="A1" s="399" t="s">
        <v>98</v>
      </c>
      <c r="B1" s="399"/>
      <c r="C1" s="399"/>
      <c r="D1" s="399"/>
      <c r="E1" s="399"/>
    </row>
    <row r="2" spans="1:5" ht="18.5" x14ac:dyDescent="0.3">
      <c r="A2" s="400" t="s">
        <v>99</v>
      </c>
      <c r="B2" s="400"/>
      <c r="C2" s="400"/>
      <c r="D2" s="400"/>
      <c r="E2" s="400"/>
    </row>
    <row r="3" spans="1:5" ht="18.5" x14ac:dyDescent="0.3">
      <c r="A3" s="400"/>
      <c r="B3" s="400"/>
      <c r="C3" s="400"/>
      <c r="D3" s="400"/>
      <c r="E3" s="400"/>
    </row>
    <row r="4" spans="1:5" ht="23.5" customHeight="1" x14ac:dyDescent="0.3">
      <c r="A4" s="404" t="s">
        <v>100</v>
      </c>
      <c r="B4" s="404"/>
      <c r="C4" s="404"/>
      <c r="D4" s="404"/>
      <c r="E4" s="404"/>
    </row>
    <row r="5" spans="1:5" ht="18.5" x14ac:dyDescent="0.3">
      <c r="A5" s="405"/>
      <c r="B5" s="405"/>
      <c r="C5" s="405"/>
      <c r="D5" s="405"/>
      <c r="E5" s="405"/>
    </row>
    <row r="6" spans="1:5" s="27" customFormat="1" ht="28" x14ac:dyDescent="0.3">
      <c r="A6" s="403" t="s">
        <v>328</v>
      </c>
      <c r="B6" s="403"/>
      <c r="C6" s="403"/>
      <c r="D6" s="403"/>
      <c r="E6" s="403"/>
    </row>
    <row r="7" spans="1:5" customFormat="1" ht="14.5" x14ac:dyDescent="0.25">
      <c r="A7" s="396"/>
      <c r="B7" s="396"/>
      <c r="C7" s="396"/>
      <c r="D7" s="396"/>
    </row>
    <row r="8" spans="1:5" ht="45.25" customHeight="1" x14ac:dyDescent="0.3">
      <c r="A8" s="248" t="s">
        <v>56</v>
      </c>
      <c r="B8" s="409" t="s">
        <v>57</v>
      </c>
      <c r="C8" s="409"/>
      <c r="D8" s="58" t="s">
        <v>101</v>
      </c>
      <c r="E8" s="59" t="s">
        <v>102</v>
      </c>
    </row>
    <row r="9" spans="1:5" ht="45.25" customHeight="1" x14ac:dyDescent="0.3">
      <c r="A9" s="60">
        <v>601</v>
      </c>
      <c r="B9" s="407" t="s">
        <v>10</v>
      </c>
      <c r="C9" s="407"/>
      <c r="D9" s="61" t="s">
        <v>171</v>
      </c>
      <c r="E9" s="61" t="s">
        <v>172</v>
      </c>
    </row>
    <row r="10" spans="1:5" ht="45.25" customHeight="1" x14ac:dyDescent="0.3">
      <c r="A10" s="60">
        <v>602</v>
      </c>
      <c r="B10" s="410" t="s">
        <v>11</v>
      </c>
      <c r="C10" s="411"/>
      <c r="D10" s="61" t="s">
        <v>173</v>
      </c>
      <c r="E10" s="61" t="s">
        <v>174</v>
      </c>
    </row>
    <row r="11" spans="1:5" ht="45.25" customHeight="1" x14ac:dyDescent="0.3">
      <c r="A11" s="60">
        <v>603</v>
      </c>
      <c r="B11" s="410" t="s">
        <v>26</v>
      </c>
      <c r="C11" s="411"/>
      <c r="D11" s="61" t="s">
        <v>175</v>
      </c>
      <c r="E11" s="61" t="s">
        <v>176</v>
      </c>
    </row>
    <row r="12" spans="1:5" ht="45.25" customHeight="1" x14ac:dyDescent="0.3">
      <c r="A12" s="60">
        <v>604</v>
      </c>
      <c r="B12" s="410" t="s">
        <v>27</v>
      </c>
      <c r="C12" s="411"/>
      <c r="D12" s="61" t="s">
        <v>177</v>
      </c>
      <c r="E12" s="61" t="s">
        <v>178</v>
      </c>
    </row>
    <row r="13" spans="1:5" ht="45.25" customHeight="1" x14ac:dyDescent="0.3">
      <c r="A13" s="60">
        <v>605</v>
      </c>
      <c r="B13" s="411" t="s">
        <v>179</v>
      </c>
      <c r="C13" s="411"/>
      <c r="D13" s="61" t="s">
        <v>180</v>
      </c>
      <c r="E13" s="61" t="s">
        <v>181</v>
      </c>
    </row>
    <row r="14" spans="1:5" ht="45.25" customHeight="1" x14ac:dyDescent="0.3">
      <c r="A14" s="60">
        <v>606</v>
      </c>
      <c r="B14" s="411" t="s">
        <v>29</v>
      </c>
      <c r="C14" s="411"/>
      <c r="D14" s="61" t="s">
        <v>182</v>
      </c>
      <c r="E14" s="61" t="s">
        <v>183</v>
      </c>
    </row>
    <row r="15" spans="1:5" ht="45.25" customHeight="1" x14ac:dyDescent="0.3">
      <c r="A15" s="60">
        <v>607</v>
      </c>
      <c r="B15" s="411" t="s">
        <v>30</v>
      </c>
      <c r="C15" s="411"/>
      <c r="D15" s="61" t="s">
        <v>184</v>
      </c>
      <c r="E15" s="61" t="s">
        <v>185</v>
      </c>
    </row>
    <row r="16" spans="1:5" ht="45.25" customHeight="1" x14ac:dyDescent="0.3">
      <c r="A16" s="60">
        <v>608</v>
      </c>
      <c r="B16" s="411" t="s">
        <v>186</v>
      </c>
      <c r="C16" s="411"/>
      <c r="D16" s="408"/>
      <c r="E16" s="408"/>
    </row>
    <row r="17" spans="1:5" ht="45.25" customHeight="1" x14ac:dyDescent="0.3">
      <c r="A17" s="62"/>
      <c r="B17" s="63">
        <v>608.1</v>
      </c>
      <c r="C17" s="249" t="s">
        <v>86</v>
      </c>
      <c r="D17" s="61" t="s">
        <v>187</v>
      </c>
      <c r="E17" s="61" t="s">
        <v>188</v>
      </c>
    </row>
    <row r="18" spans="1:5" ht="45.25" customHeight="1" x14ac:dyDescent="0.3">
      <c r="A18" s="62"/>
      <c r="B18" s="63">
        <v>608.20000000000005</v>
      </c>
      <c r="C18" s="249" t="s">
        <v>87</v>
      </c>
      <c r="D18" s="61" t="s">
        <v>189</v>
      </c>
      <c r="E18" s="61" t="s">
        <v>190</v>
      </c>
    </row>
    <row r="19" spans="1:5" ht="45.25" customHeight="1" x14ac:dyDescent="0.3">
      <c r="A19" s="60">
        <v>609</v>
      </c>
      <c r="B19" s="407" t="s">
        <v>31</v>
      </c>
      <c r="C19" s="407"/>
      <c r="D19" s="61" t="s">
        <v>191</v>
      </c>
      <c r="E19" s="61" t="s">
        <v>192</v>
      </c>
    </row>
    <row r="20" spans="1:5" ht="45.25" customHeight="1" x14ac:dyDescent="0.3">
      <c r="A20" s="60">
        <v>610</v>
      </c>
      <c r="B20" s="406" t="s">
        <v>193</v>
      </c>
      <c r="C20" s="407"/>
      <c r="D20" s="408"/>
      <c r="E20" s="408"/>
    </row>
    <row r="21" spans="1:5" ht="45.25" customHeight="1" x14ac:dyDescent="0.3">
      <c r="A21" s="62"/>
      <c r="B21" s="63">
        <v>610.1</v>
      </c>
      <c r="C21" s="249" t="s">
        <v>86</v>
      </c>
      <c r="D21" s="61" t="s">
        <v>194</v>
      </c>
      <c r="E21" s="61" t="s">
        <v>195</v>
      </c>
    </row>
    <row r="22" spans="1:5" ht="45.25" customHeight="1" x14ac:dyDescent="0.3">
      <c r="A22" s="62"/>
      <c r="B22" s="63">
        <v>610.20000000000005</v>
      </c>
      <c r="C22" s="249" t="s">
        <v>87</v>
      </c>
      <c r="D22" s="61" t="s">
        <v>196</v>
      </c>
      <c r="E22" s="61" t="s">
        <v>197</v>
      </c>
    </row>
    <row r="23" spans="1:5" ht="45.25" customHeight="1" x14ac:dyDescent="0.3">
      <c r="A23" s="60">
        <v>611</v>
      </c>
      <c r="B23" s="406" t="s">
        <v>32</v>
      </c>
      <c r="C23" s="407"/>
      <c r="D23" s="61" t="s">
        <v>198</v>
      </c>
      <c r="E23" s="61" t="s">
        <v>199</v>
      </c>
    </row>
    <row r="24" spans="1:5" ht="45.25" customHeight="1" x14ac:dyDescent="0.3">
      <c r="A24" s="60">
        <v>612</v>
      </c>
      <c r="B24" s="406" t="s">
        <v>12</v>
      </c>
      <c r="C24" s="407"/>
      <c r="D24" s="61" t="s">
        <v>200</v>
      </c>
      <c r="E24" s="61" t="s">
        <v>201</v>
      </c>
    </row>
    <row r="25" spans="1:5" ht="45.25" customHeight="1" x14ac:dyDescent="0.3">
      <c r="A25" s="60">
        <v>613</v>
      </c>
      <c r="B25" s="407" t="s">
        <v>13</v>
      </c>
      <c r="C25" s="407"/>
      <c r="D25" s="61" t="s">
        <v>202</v>
      </c>
      <c r="E25" s="61" t="s">
        <v>203</v>
      </c>
    </row>
    <row r="26" spans="1:5" ht="45.25" customHeight="1" x14ac:dyDescent="0.3">
      <c r="A26" s="60">
        <v>615</v>
      </c>
      <c r="B26" s="407" t="s">
        <v>204</v>
      </c>
      <c r="C26" s="407"/>
      <c r="D26" s="408"/>
      <c r="E26" s="408"/>
    </row>
    <row r="27" spans="1:5" ht="45.25" customHeight="1" x14ac:dyDescent="0.3">
      <c r="A27" s="62"/>
      <c r="B27" s="64">
        <v>615.1</v>
      </c>
      <c r="C27" s="249" t="s">
        <v>86</v>
      </c>
      <c r="D27" s="65" t="s">
        <v>205</v>
      </c>
      <c r="E27" s="65" t="s">
        <v>206</v>
      </c>
    </row>
    <row r="28" spans="1:5" ht="45.25" customHeight="1" x14ac:dyDescent="0.3">
      <c r="A28" s="62"/>
      <c r="B28" s="64">
        <v>615.20000000000005</v>
      </c>
      <c r="C28" s="249" t="s">
        <v>87</v>
      </c>
      <c r="D28" s="65" t="s">
        <v>207</v>
      </c>
      <c r="E28" s="65" t="s">
        <v>208</v>
      </c>
    </row>
    <row r="29" spans="1:5" ht="45.25" customHeight="1" x14ac:dyDescent="0.3">
      <c r="A29" s="60">
        <v>616</v>
      </c>
      <c r="B29" s="407" t="s">
        <v>15</v>
      </c>
      <c r="C29" s="407"/>
      <c r="D29" s="65" t="s">
        <v>209</v>
      </c>
      <c r="E29" s="65" t="s">
        <v>210</v>
      </c>
    </row>
    <row r="30" spans="1:5" ht="45.25" customHeight="1" x14ac:dyDescent="0.3">
      <c r="A30" s="60">
        <v>617</v>
      </c>
      <c r="B30" s="407" t="s">
        <v>211</v>
      </c>
      <c r="C30" s="407"/>
      <c r="D30" s="408"/>
      <c r="E30" s="408"/>
    </row>
    <row r="31" spans="1:5" ht="45.25" customHeight="1" x14ac:dyDescent="0.3">
      <c r="A31" s="62"/>
      <c r="B31" s="60">
        <v>617.1</v>
      </c>
      <c r="C31" s="250" t="s">
        <v>89</v>
      </c>
      <c r="D31" s="65" t="s">
        <v>212</v>
      </c>
      <c r="E31" s="65" t="s">
        <v>213</v>
      </c>
    </row>
    <row r="32" spans="1:5" ht="45.25" customHeight="1" x14ac:dyDescent="0.3">
      <c r="A32" s="62"/>
      <c r="B32" s="64">
        <v>617.20000000000005</v>
      </c>
      <c r="C32" s="249" t="s">
        <v>91</v>
      </c>
      <c r="D32" s="65" t="s">
        <v>214</v>
      </c>
      <c r="E32" s="65" t="s">
        <v>215</v>
      </c>
    </row>
    <row r="33" spans="1:5" ht="45.25" customHeight="1" x14ac:dyDescent="0.3">
      <c r="A33" s="62"/>
      <c r="B33" s="64">
        <v>617.29999999999995</v>
      </c>
      <c r="C33" s="249" t="s">
        <v>92</v>
      </c>
      <c r="D33" s="65" t="s">
        <v>216</v>
      </c>
      <c r="E33" s="65" t="s">
        <v>217</v>
      </c>
    </row>
    <row r="34" spans="1:5" ht="45.25" customHeight="1" x14ac:dyDescent="0.3">
      <c r="A34" s="62"/>
      <c r="B34" s="64">
        <v>617.4</v>
      </c>
      <c r="C34" s="249" t="s">
        <v>93</v>
      </c>
      <c r="D34" s="65" t="s">
        <v>218</v>
      </c>
      <c r="E34" s="65" t="s">
        <v>219</v>
      </c>
    </row>
    <row r="35" spans="1:5" ht="45.25" customHeight="1" x14ac:dyDescent="0.3">
      <c r="A35" s="60">
        <v>622</v>
      </c>
      <c r="B35" s="412" t="s">
        <v>220</v>
      </c>
      <c r="C35" s="413"/>
      <c r="D35" s="413"/>
      <c r="E35" s="414"/>
    </row>
    <row r="36" spans="1:5" ht="45.25" customHeight="1" x14ac:dyDescent="0.3">
      <c r="A36" s="60"/>
      <c r="B36" s="64">
        <v>622.1</v>
      </c>
      <c r="C36" s="249" t="s">
        <v>18</v>
      </c>
      <c r="D36" s="65" t="s">
        <v>221</v>
      </c>
      <c r="E36" s="65" t="s">
        <v>222</v>
      </c>
    </row>
    <row r="37" spans="1:5" ht="45.25" customHeight="1" x14ac:dyDescent="0.3">
      <c r="A37" s="60"/>
      <c r="B37" s="64">
        <v>622.20000000000005</v>
      </c>
      <c r="C37" s="249" t="s">
        <v>95</v>
      </c>
      <c r="D37" s="65" t="s">
        <v>223</v>
      </c>
      <c r="E37" s="65" t="s">
        <v>224</v>
      </c>
    </row>
    <row r="38" spans="1:5" ht="45.25" customHeight="1" x14ac:dyDescent="0.3">
      <c r="A38" s="60">
        <v>623</v>
      </c>
      <c r="B38" s="407" t="s">
        <v>19</v>
      </c>
      <c r="C38" s="407"/>
      <c r="D38" s="65" t="s">
        <v>225</v>
      </c>
      <c r="E38" s="65" t="s">
        <v>226</v>
      </c>
    </row>
    <row r="39" spans="1:5" ht="45.25" customHeight="1" x14ac:dyDescent="0.3">
      <c r="A39" s="60">
        <v>624</v>
      </c>
      <c r="B39" s="407" t="s">
        <v>20</v>
      </c>
      <c r="C39" s="407"/>
      <c r="D39" s="65" t="s">
        <v>227</v>
      </c>
      <c r="E39" s="65" t="s">
        <v>228</v>
      </c>
    </row>
    <row r="40" spans="1:5" ht="45.25" customHeight="1" x14ac:dyDescent="0.3">
      <c r="A40" s="60">
        <v>625</v>
      </c>
      <c r="B40" s="407" t="s">
        <v>96</v>
      </c>
      <c r="C40" s="407"/>
      <c r="D40" s="65" t="s">
        <v>229</v>
      </c>
      <c r="E40" s="65" t="s">
        <v>230</v>
      </c>
    </row>
    <row r="41" spans="1:5" ht="45.25" customHeight="1" x14ac:dyDescent="0.3">
      <c r="A41" s="60">
        <v>626</v>
      </c>
      <c r="B41" s="407" t="s">
        <v>58</v>
      </c>
      <c r="C41" s="407"/>
      <c r="D41" s="65" t="s">
        <v>231</v>
      </c>
      <c r="E41" s="65" t="s">
        <v>232</v>
      </c>
    </row>
    <row r="42" spans="1:5" ht="45.25" customHeight="1" x14ac:dyDescent="0.3">
      <c r="A42" s="60">
        <v>627</v>
      </c>
      <c r="B42" s="407" t="s">
        <v>34</v>
      </c>
      <c r="C42" s="407"/>
      <c r="D42" s="65" t="s">
        <v>233</v>
      </c>
      <c r="E42" s="65" t="s">
        <v>234</v>
      </c>
    </row>
    <row r="43" spans="1:5" ht="45.25" customHeight="1" x14ac:dyDescent="0.3">
      <c r="A43" s="60">
        <v>628</v>
      </c>
      <c r="B43" s="407" t="s">
        <v>35</v>
      </c>
      <c r="C43" s="407"/>
      <c r="D43" s="65" t="s">
        <v>235</v>
      </c>
      <c r="E43" s="65" t="s">
        <v>236</v>
      </c>
    </row>
    <row r="44" spans="1:5" ht="45.25" customHeight="1" x14ac:dyDescent="0.3">
      <c r="A44" s="60">
        <v>629</v>
      </c>
      <c r="B44" s="407" t="s">
        <v>36</v>
      </c>
      <c r="C44" s="407"/>
      <c r="D44" s="65" t="s">
        <v>237</v>
      </c>
      <c r="E44" s="65" t="s">
        <v>238</v>
      </c>
    </row>
    <row r="45" spans="1:5" ht="45.25" customHeight="1" x14ac:dyDescent="0.3">
      <c r="A45" s="60">
        <v>630</v>
      </c>
      <c r="B45" s="407" t="s">
        <v>83</v>
      </c>
      <c r="C45" s="407"/>
      <c r="D45" s="65" t="s">
        <v>239</v>
      </c>
      <c r="E45" s="65" t="s">
        <v>240</v>
      </c>
    </row>
    <row r="46" spans="1:5" ht="45.25" customHeight="1" x14ac:dyDescent="0.3">
      <c r="A46" s="60">
        <v>631</v>
      </c>
      <c r="B46" s="407" t="s">
        <v>21</v>
      </c>
      <c r="C46" s="407"/>
      <c r="D46" s="65" t="s">
        <v>241</v>
      </c>
      <c r="E46" s="65"/>
    </row>
    <row r="47" spans="1:5" ht="45.25" customHeight="1" x14ac:dyDescent="0.3">
      <c r="A47" s="60">
        <v>632</v>
      </c>
      <c r="B47" s="407" t="s">
        <v>37</v>
      </c>
      <c r="C47" s="407"/>
      <c r="D47" s="65" t="s">
        <v>242</v>
      </c>
      <c r="E47" s="65" t="s">
        <v>243</v>
      </c>
    </row>
    <row r="48" spans="1:5" ht="45.25" customHeight="1" x14ac:dyDescent="0.3">
      <c r="A48" s="60">
        <v>633</v>
      </c>
      <c r="B48" s="407" t="s">
        <v>38</v>
      </c>
      <c r="C48" s="407"/>
      <c r="D48" s="65" t="s">
        <v>244</v>
      </c>
      <c r="E48" s="65" t="s">
        <v>245</v>
      </c>
    </row>
    <row r="49" spans="1:5" ht="45.25" customHeight="1" x14ac:dyDescent="0.3">
      <c r="A49" s="60"/>
      <c r="B49" s="415" t="s">
        <v>59</v>
      </c>
      <c r="C49" s="415"/>
      <c r="D49" s="415"/>
      <c r="E49" s="415"/>
    </row>
    <row r="50" spans="1:5" ht="45.25" customHeight="1" x14ac:dyDescent="0.3">
      <c r="A50" s="60">
        <v>640</v>
      </c>
      <c r="B50" s="407" t="s">
        <v>23</v>
      </c>
      <c r="C50" s="407"/>
      <c r="D50" s="65" t="s">
        <v>246</v>
      </c>
      <c r="E50" s="65" t="s">
        <v>247</v>
      </c>
    </row>
    <row r="51" spans="1:5" ht="45.25" customHeight="1" x14ac:dyDescent="0.3">
      <c r="A51" s="60">
        <v>642</v>
      </c>
      <c r="B51" s="407" t="s">
        <v>60</v>
      </c>
      <c r="C51" s="407"/>
      <c r="D51" s="65" t="s">
        <v>248</v>
      </c>
      <c r="E51" s="65" t="s">
        <v>249</v>
      </c>
    </row>
    <row r="52" spans="1:5" ht="45.25" customHeight="1" x14ac:dyDescent="0.3">
      <c r="A52" s="60">
        <v>643</v>
      </c>
      <c r="B52" s="407" t="s">
        <v>61</v>
      </c>
      <c r="C52" s="407"/>
      <c r="D52" s="66" t="s">
        <v>250</v>
      </c>
      <c r="E52" s="65" t="s">
        <v>251</v>
      </c>
    </row>
    <row r="53" spans="1:5" ht="45.25" hidden="1" customHeight="1" x14ac:dyDescent="0.3">
      <c r="A53" s="60">
        <v>644</v>
      </c>
      <c r="B53" s="407" t="s">
        <v>62</v>
      </c>
      <c r="C53" s="407"/>
      <c r="D53" s="65" t="s">
        <v>252</v>
      </c>
      <c r="E53" s="65" t="s">
        <v>253</v>
      </c>
    </row>
    <row r="54" spans="1:5" ht="45.25" customHeight="1" x14ac:dyDescent="0.3">
      <c r="A54" s="60">
        <v>645</v>
      </c>
      <c r="B54" s="407" t="s">
        <v>63</v>
      </c>
      <c r="C54" s="407"/>
      <c r="D54" s="56" t="s">
        <v>254</v>
      </c>
      <c r="E54" s="65" t="s">
        <v>255</v>
      </c>
    </row>
    <row r="55" spans="1:5" x14ac:dyDescent="0.3">
      <c r="A55" s="28"/>
      <c r="B55" s="28"/>
      <c r="C55" s="28"/>
    </row>
    <row r="56" spans="1:5" x14ac:dyDescent="0.3">
      <c r="A56" s="28"/>
      <c r="B56" s="28"/>
      <c r="C56" s="28"/>
    </row>
    <row r="57" spans="1:5" x14ac:dyDescent="0.3">
      <c r="A57" s="28"/>
      <c r="B57" s="28"/>
      <c r="C57" s="28"/>
    </row>
    <row r="58" spans="1:5" x14ac:dyDescent="0.3">
      <c r="A58" s="28"/>
      <c r="B58" s="28"/>
      <c r="C58" s="28"/>
    </row>
    <row r="59" spans="1:5" x14ac:dyDescent="0.3">
      <c r="A59" s="28"/>
      <c r="B59" s="28"/>
      <c r="C59" s="28"/>
    </row>
    <row r="60" spans="1:5" x14ac:dyDescent="0.3">
      <c r="A60" s="28"/>
      <c r="B60" s="28"/>
      <c r="C60" s="28"/>
    </row>
    <row r="61" spans="1:5" x14ac:dyDescent="0.3">
      <c r="A61" s="28"/>
      <c r="B61" s="28"/>
      <c r="C61" s="28"/>
    </row>
    <row r="62" spans="1:5" x14ac:dyDescent="0.3">
      <c r="A62" s="28"/>
      <c r="B62" s="28"/>
      <c r="C62" s="28"/>
    </row>
    <row r="63" spans="1:5" x14ac:dyDescent="0.3">
      <c r="A63" s="28"/>
      <c r="B63" s="28"/>
      <c r="C63" s="28"/>
    </row>
    <row r="64" spans="1:5" x14ac:dyDescent="0.3">
      <c r="A64" s="28"/>
      <c r="B64" s="28"/>
      <c r="C64" s="28"/>
    </row>
    <row r="65" spans="1:4" x14ac:dyDescent="0.3">
      <c r="A65" s="26"/>
      <c r="B65" s="29"/>
      <c r="C65" s="30"/>
      <c r="D65" s="31"/>
    </row>
    <row r="66" spans="1:4" x14ac:dyDescent="0.3">
      <c r="A66" s="26"/>
      <c r="B66" s="29"/>
      <c r="C66" s="30"/>
      <c r="D66" s="31"/>
    </row>
  </sheetData>
  <mergeCells count="42">
    <mergeCell ref="B54:C54"/>
    <mergeCell ref="B43:C43"/>
    <mergeCell ref="B44:C44"/>
    <mergeCell ref="B45:C45"/>
    <mergeCell ref="B46:C46"/>
    <mergeCell ref="B47:C47"/>
    <mergeCell ref="B48:C48"/>
    <mergeCell ref="B49:E49"/>
    <mergeCell ref="B50:C50"/>
    <mergeCell ref="B51:C51"/>
    <mergeCell ref="B52:C52"/>
    <mergeCell ref="B53:C53"/>
    <mergeCell ref="B42:C42"/>
    <mergeCell ref="B23:C23"/>
    <mergeCell ref="B24:C24"/>
    <mergeCell ref="B25:C25"/>
    <mergeCell ref="B26:E26"/>
    <mergeCell ref="B29:C29"/>
    <mergeCell ref="B30:E30"/>
    <mergeCell ref="B35:E35"/>
    <mergeCell ref="B38:C38"/>
    <mergeCell ref="B39:C39"/>
    <mergeCell ref="B40:C40"/>
    <mergeCell ref="B41:C41"/>
    <mergeCell ref="B20:E20"/>
    <mergeCell ref="A7:D7"/>
    <mergeCell ref="B8:C8"/>
    <mergeCell ref="B9:C9"/>
    <mergeCell ref="B10:C10"/>
    <mergeCell ref="B11:C11"/>
    <mergeCell ref="B12:C12"/>
    <mergeCell ref="B13:C13"/>
    <mergeCell ref="B14:C14"/>
    <mergeCell ref="B15:C15"/>
    <mergeCell ref="B16:E16"/>
    <mergeCell ref="B19:C19"/>
    <mergeCell ref="A6:E6"/>
    <mergeCell ref="A1:E1"/>
    <mergeCell ref="A2:E2"/>
    <mergeCell ref="A3:E3"/>
    <mergeCell ref="A4:E4"/>
    <mergeCell ref="A5:E5"/>
  </mergeCells>
  <printOptions horizontalCentered="1"/>
  <pageMargins left="0.25" right="0.25" top="0.25" bottom="0.25" header="0.05" footer="0.05"/>
  <pageSetup scale="62" fitToHeight="0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Step 1 Starting Fund Balance</vt:lpstr>
      <vt:lpstr>Step 2 Minimum Fund Balance</vt:lpstr>
      <vt:lpstr>Operating Budget</vt:lpstr>
      <vt:lpstr>FEE REVENUE PROJECTIONS </vt:lpstr>
      <vt:lpstr>Budget Projection Form (4)</vt:lpstr>
      <vt:lpstr>Budget Projection Form (2)</vt:lpstr>
      <vt:lpstr>Budget Projection Form (3)</vt:lpstr>
      <vt:lpstr>Chart of Accounts-Income</vt:lpstr>
      <vt:lpstr>Chart of Accounts-Expense</vt:lpstr>
      <vt:lpstr>'Chart of Accounts-Expense'!Print_Area</vt:lpstr>
      <vt:lpstr>'Operating Budget'!Print_Area</vt:lpstr>
    </vt:vector>
  </TitlesOfParts>
  <Company>University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cmorriss</dc:creator>
  <cp:lastModifiedBy>Krista O'Brien</cp:lastModifiedBy>
  <cp:lastPrinted>2020-03-31T19:00:10Z</cp:lastPrinted>
  <dcterms:created xsi:type="dcterms:W3CDTF">2002-10-21T15:56:13Z</dcterms:created>
  <dcterms:modified xsi:type="dcterms:W3CDTF">2020-04-14T14:25:57Z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