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ani\OneDrive\Desktop\0 desktop 0\UCONN\"/>
    </mc:Choice>
  </mc:AlternateContent>
  <xr:revisionPtr revIDLastSave="0" documentId="8_{00F17691-DDC0-49F2-B90B-A1655941CFA3}" xr6:coauthVersionLast="45" xr6:coauthVersionMax="45" xr10:uidLastSave="{00000000-0000-0000-0000-000000000000}"/>
  <bookViews>
    <workbookView xWindow="1560" yWindow="870" windowWidth="15375" windowHeight="10650" tabRatio="542" xr2:uid="{00000000-000D-0000-FFFF-FFFF00000000}"/>
  </bookViews>
  <sheets>
    <sheet name="INSTRUCTIONS" sheetId="7" r:id="rId1"/>
    <sheet name="Ticket &amp; Cash Reconciliation" sheetId="6" r:id="rId2"/>
    <sheet name="Additional Deposits" sheetId="2" r:id="rId3"/>
    <sheet name="Ticket Control Record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7" l="1"/>
  <c r="L41" i="7" s="1"/>
  <c r="J38" i="7"/>
  <c r="J41" i="7"/>
  <c r="B50" i="7" s="1"/>
  <c r="F50" i="7" s="1"/>
  <c r="G20" i="2"/>
  <c r="N51" i="7"/>
  <c r="N52" i="7" s="1"/>
  <c r="H27" i="7"/>
  <c r="L27" i="7" s="1"/>
  <c r="D46" i="7"/>
  <c r="H29" i="7"/>
  <c r="L29" i="7"/>
  <c r="N29" i="7" s="1"/>
  <c r="D47" i="7"/>
  <c r="F38" i="7"/>
  <c r="F41" i="7" s="1"/>
  <c r="D48" i="7"/>
  <c r="H38" i="7"/>
  <c r="H41" i="7"/>
  <c r="B49" i="7" s="1"/>
  <c r="D49" i="7"/>
  <c r="D50" i="7"/>
  <c r="D51" i="7"/>
  <c r="M41" i="7"/>
  <c r="M42" i="7" s="1"/>
  <c r="O41" i="7"/>
  <c r="O42" i="7" s="1"/>
  <c r="N40" i="7"/>
  <c r="N39" i="7"/>
  <c r="O38" i="7"/>
  <c r="N38" i="7"/>
  <c r="J30" i="7"/>
  <c r="F18" i="7"/>
  <c r="L18" i="7"/>
  <c r="N51" i="6"/>
  <c r="N52" i="6" s="1"/>
  <c r="D47" i="6"/>
  <c r="H29" i="6"/>
  <c r="H30" i="6" s="1"/>
  <c r="L29" i="6"/>
  <c r="N29" i="6" s="1"/>
  <c r="D48" i="6"/>
  <c r="F38" i="6"/>
  <c r="F41" i="6"/>
  <c r="F42" i="6" s="1"/>
  <c r="D49" i="6"/>
  <c r="H38" i="6"/>
  <c r="H41" i="6" s="1"/>
  <c r="D50" i="6"/>
  <c r="D51" i="6"/>
  <c r="D46" i="6"/>
  <c r="H27" i="6"/>
  <c r="L27" i="6"/>
  <c r="B46" i="6"/>
  <c r="F18" i="6"/>
  <c r="N20" i="6" s="1"/>
  <c r="N22" i="6" s="1"/>
  <c r="L18" i="6"/>
  <c r="J38" i="6"/>
  <c r="N38" i="6" s="1"/>
  <c r="J41" i="6"/>
  <c r="B50" i="6" s="1"/>
  <c r="F50" i="6" s="1"/>
  <c r="L38" i="6"/>
  <c r="L41" i="6"/>
  <c r="B51" i="6" s="1"/>
  <c r="M41" i="6"/>
  <c r="M42" i="6" s="1"/>
  <c r="N40" i="6"/>
  <c r="N39" i="6"/>
  <c r="O38" i="6"/>
  <c r="O41" i="6"/>
  <c r="O42" i="6"/>
  <c r="J30" i="6"/>
  <c r="B47" i="7"/>
  <c r="B47" i="6" l="1"/>
  <c r="F47" i="6" s="1"/>
  <c r="F46" i="6"/>
  <c r="F52" i="6" s="1"/>
  <c r="P53" i="6" s="1"/>
  <c r="N20" i="7"/>
  <c r="N22" i="7" s="1"/>
  <c r="F49" i="7"/>
  <c r="F47" i="7"/>
  <c r="H42" i="7"/>
  <c r="F51" i="6"/>
  <c r="L30" i="6"/>
  <c r="H30" i="7"/>
  <c r="N27" i="7"/>
  <c r="N30" i="7" s="1"/>
  <c r="L30" i="7"/>
  <c r="B46" i="7"/>
  <c r="F46" i="7" s="1"/>
  <c r="B51" i="7"/>
  <c r="F51" i="7" s="1"/>
  <c r="L42" i="7"/>
  <c r="H42" i="6"/>
  <c r="B49" i="6"/>
  <c r="F49" i="6" s="1"/>
  <c r="N41" i="7"/>
  <c r="B48" i="7"/>
  <c r="F48" i="7" s="1"/>
  <c r="F42" i="7"/>
  <c r="B48" i="6"/>
  <c r="F48" i="6" s="1"/>
  <c r="J42" i="6"/>
  <c r="N42" i="6" s="1"/>
  <c r="N41" i="6"/>
  <c r="N27" i="6"/>
  <c r="N30" i="6" s="1"/>
  <c r="L42" i="6"/>
  <c r="J42" i="7"/>
  <c r="N43" i="6" l="1"/>
  <c r="N42" i="7"/>
  <c r="N43" i="7" s="1"/>
  <c r="F52" i="7"/>
  <c r="P5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sms02019</author>
  </authors>
  <commentList>
    <comment ref="F1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Calculated field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Calculated field.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9" authorId="0" shapeId="0" xr:uid="{00000000-0006-0000-0000-000003000000}">
      <text>
        <r>
          <rPr>
            <sz val="8"/>
            <color indexed="10"/>
            <rFont val="Tahoma"/>
            <family val="2"/>
          </rPr>
          <t>Total of all checks</t>
        </r>
      </text>
    </comment>
    <comment ref="N2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Calculated field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calculated field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sms02019</author>
  </authors>
  <commentList>
    <comment ref="G2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calculated field
Will link to Deposit Section of Ticket &amp; Cash Reconcilion worksheet.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<sst xmlns="http://schemas.openxmlformats.org/spreadsheetml/2006/main" count="233" uniqueCount="133">
  <si>
    <t xml:space="preserve">The University of Connecticut </t>
  </si>
  <si>
    <t>#</t>
  </si>
  <si>
    <t>EVENT INFORMATION:</t>
  </si>
  <si>
    <t xml:space="preserve"> </t>
  </si>
  <si>
    <t xml:space="preserve">Date:  </t>
  </si>
  <si>
    <t>Place:</t>
  </si>
  <si>
    <t xml:space="preserve">Time:  </t>
  </si>
  <si>
    <t>Type:</t>
  </si>
  <si>
    <t>Other:</t>
  </si>
  <si>
    <t>Color:</t>
  </si>
  <si>
    <t>TICKETS SOLD:</t>
  </si>
  <si>
    <t>DEPOSITS:</t>
  </si>
  <si>
    <t>Quantity</t>
  </si>
  <si>
    <t>Price</t>
  </si>
  <si>
    <t xml:space="preserve"> Amount</t>
  </si>
  <si>
    <t>Date</t>
  </si>
  <si>
    <t>Deposit No.</t>
  </si>
  <si>
    <t>Amount</t>
  </si>
  <si>
    <t>Total Ticket Sales:</t>
  </si>
  <si>
    <t>Total Deposits:</t>
  </si>
  <si>
    <t>VARIANCE:  CASH OVER/(SHORT):</t>
  </si>
  <si>
    <t>Notes:</t>
  </si>
  <si>
    <t>Additional Deposits</t>
  </si>
  <si>
    <t>Deposit #</t>
  </si>
  <si>
    <t>TOTAL:</t>
  </si>
  <si>
    <t>Name of Organization:</t>
  </si>
  <si>
    <t>Event Information:</t>
  </si>
  <si>
    <t>This form should be used by the organization representative responsible for the tickets when the</t>
  </si>
  <si>
    <t>tickets are distributed to other organization representatives assisting with the sale or collection of money.</t>
  </si>
  <si>
    <t>Name of Person</t>
  </si>
  <si>
    <t>Ticket Description</t>
  </si>
  <si>
    <t xml:space="preserve">Number Issued </t>
  </si>
  <si>
    <t xml:space="preserve">Total </t>
  </si>
  <si>
    <t>Total</t>
  </si>
  <si>
    <t>Money</t>
  </si>
  <si>
    <t>Tickets Issued To</t>
  </si>
  <si>
    <t>(i.e. color-price)</t>
  </si>
  <si>
    <t xml:space="preserve">From </t>
  </si>
  <si>
    <t>To</t>
  </si>
  <si>
    <t>Issued</t>
  </si>
  <si>
    <t>Returned</t>
  </si>
  <si>
    <t>Sold</t>
  </si>
  <si>
    <t>Missing/</t>
  </si>
  <si>
    <t>Received</t>
  </si>
  <si>
    <t>NOTES</t>
  </si>
  <si>
    <t>Unsold</t>
  </si>
  <si>
    <t xml:space="preserve">Lost </t>
  </si>
  <si>
    <t xml:space="preserve">Value </t>
  </si>
  <si>
    <t>of Tickets</t>
  </si>
  <si>
    <t>Ticket Price</t>
  </si>
  <si>
    <t>Signature</t>
  </si>
  <si>
    <t>Student</t>
  </si>
  <si>
    <t>Non Student</t>
  </si>
  <si>
    <t>Department of Student Activities</t>
  </si>
  <si>
    <t>Color</t>
  </si>
  <si>
    <t>Tickets Sold</t>
  </si>
  <si>
    <t>Comp. Tickets</t>
  </si>
  <si>
    <t>Ticket Sales</t>
  </si>
  <si>
    <t>Total:</t>
  </si>
  <si>
    <t>Pennies</t>
  </si>
  <si>
    <t>Nickels</t>
  </si>
  <si>
    <t>Dimes</t>
  </si>
  <si>
    <t>Quarters</t>
  </si>
  <si>
    <t>Half-Dollars</t>
  </si>
  <si>
    <t>$1 Coins</t>
  </si>
  <si>
    <t>Rolled</t>
  </si>
  <si>
    <t>Total Coin</t>
  </si>
  <si>
    <t>Fives</t>
  </si>
  <si>
    <t>Tens</t>
  </si>
  <si>
    <t>Twenties</t>
  </si>
  <si>
    <t>Fifties</t>
  </si>
  <si>
    <t>Total Currency</t>
  </si>
  <si>
    <t xml:space="preserve">Starting No. </t>
  </si>
  <si>
    <t>Ending No.</t>
  </si>
  <si>
    <t>Starting No.</t>
  </si>
  <si>
    <t>Net Tickets Sold</t>
  </si>
  <si>
    <t xml:space="preserve">Blue </t>
  </si>
  <si>
    <t xml:space="preserve">Total Tickets Printed </t>
  </si>
  <si>
    <t>Door</t>
  </si>
  <si>
    <t>Adv.</t>
  </si>
  <si>
    <t xml:space="preserve">Adv. </t>
  </si>
  <si>
    <t>Totals</t>
  </si>
  <si>
    <t>Door Ticket Sales:</t>
  </si>
  <si>
    <t>Cash Reconciliation:</t>
  </si>
  <si>
    <t>Coin:</t>
  </si>
  <si>
    <t>Currency</t>
  </si>
  <si>
    <t xml:space="preserve">Singles </t>
  </si>
  <si>
    <t>Hundreds</t>
  </si>
  <si>
    <t>Total Coin, Currency and Checks</t>
  </si>
  <si>
    <t>Total Checks</t>
  </si>
  <si>
    <t>Net Return</t>
  </si>
  <si>
    <t>Less Change Fund</t>
  </si>
  <si>
    <t>Total Door and Advance Sales:</t>
  </si>
  <si>
    <t>No. of Tickets Returned/Unsold</t>
  </si>
  <si>
    <t xml:space="preserve">Ticket Description </t>
  </si>
  <si>
    <t>Account No. (10.xx)</t>
  </si>
  <si>
    <t>Date of Event</t>
  </si>
  <si>
    <t>Time of Event</t>
  </si>
  <si>
    <t>Location of Event</t>
  </si>
  <si>
    <t>Type i.e. Fashion Show, Dance, Speaker etc.</t>
  </si>
  <si>
    <t>Name of organization putting on event</t>
  </si>
  <si>
    <t>green</t>
  </si>
  <si>
    <r>
      <t>Organization Signature</t>
    </r>
    <r>
      <rPr>
        <sz val="10"/>
        <rFont val="Times New Roman"/>
        <family val="1"/>
      </rPr>
      <t xml:space="preserve">:  </t>
    </r>
  </si>
  <si>
    <t xml:space="preserve">Organization:  </t>
  </si>
  <si>
    <t xml:space="preserve">       Date (m/d/yy)  </t>
  </si>
  <si>
    <t>The University of Connecticut</t>
  </si>
  <si>
    <t>INSTRUCTIONS</t>
  </si>
  <si>
    <t xml:space="preserve">Immediately after event, 2 people should count the money seperately.  </t>
  </si>
  <si>
    <t xml:space="preserve">Once both counts match, fill in the Cash Reconciliation section. </t>
  </si>
  <si>
    <t>Record Organization and Event Information</t>
  </si>
  <si>
    <t>&lt;Record Campus Name&gt;</t>
  </si>
  <si>
    <t xml:space="preserve">other or additional printed tickets </t>
  </si>
  <si>
    <t>Use to record</t>
  </si>
  <si>
    <t>Advance Sale Ticket:</t>
  </si>
  <si>
    <t>Advance Sale Tickets:</t>
  </si>
  <si>
    <t>Total Advance Ticket Sales</t>
  </si>
  <si>
    <t xml:space="preserve">Print the form to have on hand for the day the funds will be collected.  </t>
  </si>
  <si>
    <t>Record remaining information in the Advance Sale Tickets section:  No. of Tickets Returned/Unsold and  Comp. Tickets.</t>
  </si>
  <si>
    <t xml:space="preserve">After the event:  Record remaining information in the Door Ticket Sales:  Ending No. from roll  and Comp. Tickets. </t>
  </si>
  <si>
    <t xml:space="preserve">Use the Notes section to explain any issues and descrepancies.  </t>
  </si>
  <si>
    <t>Sign and date the reconciliation.</t>
  </si>
  <si>
    <t>Within 10 days of event the entire reconciliation must be completed.</t>
  </si>
  <si>
    <r>
      <t xml:space="preserve">Record ticket information </t>
    </r>
    <r>
      <rPr>
        <b/>
        <sz val="12"/>
        <rFont val="Times New Roman"/>
        <family val="1"/>
      </rPr>
      <t>before</t>
    </r>
    <r>
      <rPr>
        <sz val="12"/>
        <rFont val="Times New Roman"/>
        <family val="1"/>
      </rPr>
      <t xml:space="preserve"> making any sales. </t>
    </r>
  </si>
  <si>
    <t xml:space="preserve">Record all deposits made in the Deposits section.  If more than 5 deposits were made, use the "Additional Deposits" woksheet. </t>
  </si>
  <si>
    <t>The total will be automatically recorded in the Deposits Section maked "Additional Deposit(s) from worksheet".</t>
  </si>
  <si>
    <t>The Total Deposits should equal total ticket sales.</t>
  </si>
  <si>
    <t>You have access to cells typed in red.</t>
  </si>
  <si>
    <t>Someone other than the person(s) that collected the funds should perform the rest of the reconciliation.</t>
  </si>
  <si>
    <t>Immediately after the event count all coin, currency and checks and record in appropriate space</t>
  </si>
  <si>
    <t>Event/Program Ticket Sales &amp; Cash Reconciliation</t>
  </si>
  <si>
    <t>Additional Deposit(s) from worksheet</t>
  </si>
  <si>
    <t xml:space="preserve">Name Of Organization:  </t>
  </si>
  <si>
    <t xml:space="preserve">Type of Event: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</si>
</sst>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_);\(0\)"/>
    <numFmt numFmtId="167" formatCode="_(&quot;$&quot;* #,##0.00_);_(&quot;$&quot;* \(#,##0.00\);_(&quot;$&quot;* &quot;-&quot;_);_(@_)"/>
    <numFmt numFmtId="168" formatCode="m/d/yy;@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i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10">
    <xf numFmtId="0" fontId="0" fillId="0" borderId="0" xfId="0"/>
    <xf numFmtId="0" fontId="5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6" fillId="0" borderId="0" xfId="0" applyFont="1" applyAlignment="1" applyProtection="1">
      <alignment horizontal="centerContinuous"/>
    </xf>
    <xf numFmtId="0" fontId="6" fillId="0" borderId="1" xfId="0" applyFont="1" applyBorder="1" applyAlignment="1" applyProtection="1">
      <alignment horizontal="centerContinuous"/>
    </xf>
    <xf numFmtId="0" fontId="0" fillId="0" borderId="1" xfId="0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4" fillId="0" borderId="0" xfId="0" applyFont="1" applyProtection="1"/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9" fillId="0" borderId="0" xfId="0" applyFont="1" applyBorder="1" applyProtection="1"/>
    <xf numFmtId="0" fontId="7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Continuous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Continuous"/>
    </xf>
    <xf numFmtId="44" fontId="7" fillId="0" borderId="0" xfId="2" applyFont="1" applyBorder="1" applyProtection="1"/>
    <xf numFmtId="164" fontId="7" fillId="0" borderId="0" xfId="0" applyNumberFormat="1" applyFont="1" applyProtection="1"/>
    <xf numFmtId="7" fontId="7" fillId="0" borderId="0" xfId="2" applyNumberFormat="1" applyFont="1" applyProtection="1"/>
    <xf numFmtId="44" fontId="7" fillId="0" borderId="0" xfId="2" applyFont="1" applyProtection="1"/>
    <xf numFmtId="2" fontId="7" fillId="0" borderId="0" xfId="0" applyNumberFormat="1" applyFont="1" applyBorder="1" applyProtection="1"/>
    <xf numFmtId="0" fontId="8" fillId="0" borderId="0" xfId="0" applyFont="1" applyProtection="1"/>
    <xf numFmtId="164" fontId="7" fillId="0" borderId="0" xfId="2" applyNumberFormat="1" applyFont="1" applyBorder="1" applyProtection="1"/>
    <xf numFmtId="0" fontId="8" fillId="0" borderId="0" xfId="0" applyFont="1" applyAlignment="1" applyProtection="1">
      <alignment horizontal="centerContinuous"/>
    </xf>
    <xf numFmtId="164" fontId="10" fillId="0" borderId="0" xfId="0" applyNumberFormat="1" applyFont="1" applyBorder="1" applyProtection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2" xfId="0" applyBorder="1"/>
    <xf numFmtId="0" fontId="1" fillId="0" borderId="0" xfId="0" applyFont="1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4" fontId="0" fillId="0" borderId="2" xfId="0" applyNumberFormat="1" applyBorder="1"/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/>
    <xf numFmtId="164" fontId="0" fillId="0" borderId="8" xfId="0" applyNumberFormat="1" applyBorder="1"/>
    <xf numFmtId="0" fontId="6" fillId="0" borderId="0" xfId="0" applyFont="1" applyBorder="1" applyAlignment="1" applyProtection="1">
      <alignment horizontal="centerContinuous"/>
    </xf>
    <xf numFmtId="0" fontId="7" fillId="0" borderId="0" xfId="0" applyFont="1"/>
    <xf numFmtId="0" fontId="8" fillId="0" borderId="0" xfId="0" applyFont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49" fontId="7" fillId="0" borderId="0" xfId="0" applyNumberFormat="1" applyFont="1" applyProtection="1">
      <protection locked="0"/>
    </xf>
    <xf numFmtId="0" fontId="7" fillId="0" borderId="2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7" fillId="0" borderId="1" xfId="0" applyNumberFormat="1" applyFont="1" applyBorder="1" applyAlignment="1">
      <alignment horizontal="right"/>
    </xf>
    <xf numFmtId="0" fontId="7" fillId="0" borderId="2" xfId="0" applyFont="1" applyBorder="1" applyAlignment="1" applyProtection="1">
      <alignment horizontal="right"/>
    </xf>
    <xf numFmtId="44" fontId="8" fillId="0" borderId="1" xfId="2" applyFont="1" applyBorder="1"/>
    <xf numFmtId="49" fontId="8" fillId="0" borderId="1" xfId="0" applyNumberFormat="1" applyFont="1" applyBorder="1" applyAlignment="1">
      <alignment horizontal="right"/>
    </xf>
    <xf numFmtId="8" fontId="8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0" xfId="0" applyFont="1" applyBorder="1" applyAlignment="1" applyProtection="1">
      <alignment horizontal="right"/>
    </xf>
    <xf numFmtId="43" fontId="7" fillId="2" borderId="0" xfId="2" applyNumberFormat="1" applyFont="1" applyFill="1" applyAlignment="1" applyProtection="1">
      <alignment horizontal="center"/>
    </xf>
    <xf numFmtId="0" fontId="0" fillId="0" borderId="0" xfId="0" applyBorder="1" applyAlignment="1"/>
    <xf numFmtId="4" fontId="7" fillId="0" borderId="0" xfId="0" applyNumberFormat="1" applyFont="1" applyBorder="1" applyAlignment="1">
      <alignment horizontal="right"/>
    </xf>
    <xf numFmtId="0" fontId="7" fillId="0" borderId="0" xfId="0" applyFont="1" applyFill="1" applyAlignment="1" applyProtection="1">
      <alignment horizontal="left"/>
    </xf>
    <xf numFmtId="0" fontId="7" fillId="0" borderId="2" xfId="0" applyFont="1" applyBorder="1" applyProtection="1"/>
    <xf numFmtId="0" fontId="8" fillId="0" borderId="0" xfId="0" applyFont="1" applyFill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1" xfId="0" applyFont="1" applyBorder="1" applyProtection="1"/>
    <xf numFmtId="8" fontId="7" fillId="0" borderId="1" xfId="0" applyNumberFormat="1" applyFont="1" applyBorder="1" applyProtection="1"/>
    <xf numFmtId="0" fontId="8" fillId="0" borderId="0" xfId="0" applyFont="1" applyFill="1" applyAlignment="1" applyProtection="1">
      <alignment horizontal="right"/>
    </xf>
    <xf numFmtId="0" fontId="7" fillId="0" borderId="1" xfId="0" applyFont="1" applyFill="1" applyBorder="1" applyAlignment="1" applyProtection="1">
      <alignment horizontal="left"/>
    </xf>
    <xf numFmtId="0" fontId="7" fillId="0" borderId="1" xfId="0" applyFont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40" fontId="7" fillId="0" borderId="0" xfId="0" applyNumberFormat="1" applyFont="1" applyBorder="1" applyAlignment="1" applyProtection="1">
      <alignment horizontal="right"/>
    </xf>
    <xf numFmtId="0" fontId="4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7" fillId="3" borderId="0" xfId="0" applyFont="1" applyFill="1" applyAlignment="1" applyProtection="1">
      <alignment horizontal="right"/>
    </xf>
    <xf numFmtId="0" fontId="12" fillId="0" borderId="0" xfId="0" applyFont="1" applyBorder="1"/>
    <xf numFmtId="44" fontId="8" fillId="0" borderId="0" xfId="0" applyNumberFormat="1" applyFont="1" applyBorder="1" applyAlignment="1" applyProtection="1">
      <alignment horizontal="right"/>
    </xf>
    <xf numFmtId="44" fontId="7" fillId="0" borderId="0" xfId="0" applyNumberFormat="1" applyFont="1" applyBorder="1" applyAlignment="1" applyProtection="1">
      <alignment horizontal="right"/>
    </xf>
    <xf numFmtId="0" fontId="8" fillId="0" borderId="1" xfId="0" applyFont="1" applyBorder="1" applyProtection="1"/>
    <xf numFmtId="44" fontId="8" fillId="0" borderId="1" xfId="0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167" fontId="4" fillId="2" borderId="1" xfId="2" applyNumberFormat="1" applyFont="1" applyFill="1" applyBorder="1" applyAlignment="1" applyProtection="1">
      <alignment horizontal="right"/>
    </xf>
    <xf numFmtId="44" fontId="4" fillId="0" borderId="1" xfId="0" applyNumberFormat="1" applyFont="1" applyBorder="1" applyProtection="1"/>
    <xf numFmtId="44" fontId="4" fillId="0" borderId="0" xfId="0" applyNumberFormat="1" applyFont="1" applyBorder="1" applyProtection="1"/>
    <xf numFmtId="44" fontId="8" fillId="0" borderId="9" xfId="0" applyNumberFormat="1" applyFont="1" applyFill="1" applyBorder="1" applyAlignment="1" applyProtection="1">
      <alignment horizontal="right"/>
    </xf>
    <xf numFmtId="44" fontId="4" fillId="3" borderId="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left" wrapText="1"/>
    </xf>
    <xf numFmtId="44" fontId="7" fillId="0" borderId="0" xfId="2" applyFont="1" applyFill="1" applyAlignment="1" applyProtection="1">
      <alignment horizontal="center"/>
    </xf>
    <xf numFmtId="0" fontId="7" fillId="0" borderId="0" xfId="2" applyNumberFormat="1" applyFont="1" applyFill="1" applyAlignment="1" applyProtection="1">
      <alignment horizontal="right"/>
    </xf>
    <xf numFmtId="0" fontId="7" fillId="0" borderId="2" xfId="2" applyNumberFormat="1" applyFont="1" applyFill="1" applyBorder="1" applyAlignment="1" applyProtection="1">
      <alignment horizontal="right"/>
    </xf>
    <xf numFmtId="166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0" fontId="7" fillId="0" borderId="0" xfId="0" applyFont="1" applyBorder="1"/>
    <xf numFmtId="0" fontId="8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7" fontId="8" fillId="2" borderId="0" xfId="2" applyNumberFormat="1" applyFont="1" applyFill="1" applyAlignment="1" applyProtection="1">
      <alignment horizontal="center"/>
    </xf>
    <xf numFmtId="0" fontId="8" fillId="2" borderId="0" xfId="2" applyNumberFormat="1" applyFont="1" applyFill="1" applyAlignment="1" applyProtection="1">
      <alignment horizontal="right"/>
    </xf>
    <xf numFmtId="166" fontId="8" fillId="2" borderId="0" xfId="2" applyNumberFormat="1" applyFont="1" applyFill="1" applyAlignment="1" applyProtection="1">
      <alignment horizontal="right"/>
    </xf>
    <xf numFmtId="166" fontId="8" fillId="2" borderId="2" xfId="2" applyNumberFormat="1" applyFont="1" applyFill="1" applyBorder="1" applyAlignment="1" applyProtection="1">
      <alignment horizontal="right"/>
    </xf>
    <xf numFmtId="166" fontId="8" fillId="2" borderId="10" xfId="2" applyNumberFormat="1" applyFont="1" applyFill="1" applyBorder="1" applyAlignment="1" applyProtection="1">
      <alignment horizontal="right"/>
    </xf>
    <xf numFmtId="0" fontId="7" fillId="0" borderId="2" xfId="0" applyNumberFormat="1" applyFont="1" applyFill="1" applyBorder="1" applyAlignment="1" applyProtection="1">
      <alignment horizontal="center"/>
    </xf>
    <xf numFmtId="8" fontId="4" fillId="0" borderId="1" xfId="2" applyNumberFormat="1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4" fillId="2" borderId="0" xfId="0" applyFont="1" applyFill="1" applyProtection="1"/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1" fontId="7" fillId="2" borderId="0" xfId="1" applyNumberFormat="1" applyFont="1" applyFill="1" applyAlignment="1" applyProtection="1">
      <alignment horizontal="right"/>
    </xf>
    <xf numFmtId="44" fontId="7" fillId="2" borderId="0" xfId="2" applyFont="1" applyFill="1" applyAlignment="1" applyProtection="1">
      <alignment horizontal="center"/>
    </xf>
    <xf numFmtId="164" fontId="7" fillId="2" borderId="0" xfId="2" applyNumberFormat="1" applyFont="1" applyFill="1" applyProtection="1"/>
    <xf numFmtId="43" fontId="8" fillId="2" borderId="0" xfId="1" applyNumberFormat="1" applyFont="1" applyFill="1" applyAlignment="1" applyProtection="1">
      <alignment horizontal="center"/>
    </xf>
    <xf numFmtId="2" fontId="7" fillId="2" borderId="0" xfId="0" applyNumberFormat="1" applyFont="1" applyFill="1" applyProtection="1"/>
    <xf numFmtId="0" fontId="7" fillId="2" borderId="0" xfId="0" applyFont="1" applyFill="1" applyBorder="1" applyProtection="1"/>
    <xf numFmtId="2" fontId="7" fillId="2" borderId="0" xfId="0" applyNumberFormat="1" applyFont="1" applyFill="1" applyBorder="1" applyProtection="1"/>
    <xf numFmtId="164" fontId="7" fillId="2" borderId="0" xfId="0" applyNumberFormat="1" applyFont="1" applyFill="1" applyProtection="1"/>
    <xf numFmtId="44" fontId="8" fillId="2" borderId="9" xfId="0" applyNumberFormat="1" applyFont="1" applyFill="1" applyBorder="1" applyAlignment="1" applyProtection="1">
      <alignment horizontal="right"/>
    </xf>
    <xf numFmtId="0" fontId="7" fillId="0" borderId="0" xfId="0" applyFont="1" applyFill="1" applyProtection="1"/>
    <xf numFmtId="1" fontId="7" fillId="2" borderId="0" xfId="1" applyNumberFormat="1" applyFont="1" applyFill="1" applyBorder="1" applyAlignment="1" applyProtection="1">
      <alignment horizontal="right"/>
    </xf>
    <xf numFmtId="0" fontId="4" fillId="3" borderId="0" xfId="0" applyFont="1" applyFill="1" applyProtection="1"/>
    <xf numFmtId="0" fontId="7" fillId="3" borderId="0" xfId="0" applyFont="1" applyFill="1" applyAlignment="1" applyProtection="1">
      <alignment horizontal="left"/>
    </xf>
    <xf numFmtId="49" fontId="9" fillId="4" borderId="0" xfId="0" applyNumberFormat="1" applyFont="1" applyFill="1"/>
    <xf numFmtId="0" fontId="7" fillId="4" borderId="0" xfId="0" applyFont="1" applyFill="1"/>
    <xf numFmtId="0" fontId="9" fillId="4" borderId="0" xfId="0" applyFont="1" applyFill="1" applyProtection="1"/>
    <xf numFmtId="0" fontId="7" fillId="4" borderId="0" xfId="0" applyFont="1" applyFill="1" applyProtection="1"/>
    <xf numFmtId="0" fontId="7" fillId="4" borderId="0" xfId="2" applyNumberFormat="1" applyFont="1" applyFill="1" applyAlignment="1" applyProtection="1">
      <alignment horizontal="right"/>
    </xf>
    <xf numFmtId="166" fontId="7" fillId="4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>
      <alignment horizontal="right"/>
    </xf>
    <xf numFmtId="43" fontId="7" fillId="4" borderId="2" xfId="1" applyFont="1" applyFill="1" applyBorder="1" applyAlignment="1" applyProtection="1">
      <alignment horizontal="center"/>
    </xf>
    <xf numFmtId="0" fontId="7" fillId="4" borderId="2" xfId="0" applyFont="1" applyFill="1" applyBorder="1" applyProtection="1"/>
    <xf numFmtId="0" fontId="4" fillId="2" borderId="1" xfId="0" applyFont="1" applyFill="1" applyBorder="1" applyProtection="1"/>
    <xf numFmtId="0" fontId="7" fillId="2" borderId="1" xfId="0" applyFont="1" applyFill="1" applyBorder="1" applyProtection="1"/>
    <xf numFmtId="44" fontId="8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right"/>
    </xf>
    <xf numFmtId="0" fontId="11" fillId="5" borderId="0" xfId="0" applyFont="1" applyFill="1" applyBorder="1" applyProtection="1"/>
    <xf numFmtId="0" fontId="7" fillId="5" borderId="0" xfId="0" applyFont="1" applyFill="1" applyBorder="1" applyProtection="1"/>
    <xf numFmtId="165" fontId="7" fillId="5" borderId="2" xfId="0" applyNumberFormat="1" applyFont="1" applyFill="1" applyBorder="1" applyAlignment="1" applyProtection="1">
      <alignment horizontal="center"/>
    </xf>
    <xf numFmtId="2" fontId="7" fillId="5" borderId="0" xfId="0" applyNumberFormat="1" applyFont="1" applyFill="1" applyBorder="1" applyProtection="1"/>
    <xf numFmtId="40" fontId="7" fillId="0" borderId="2" xfId="0" applyNumberFormat="1" applyFont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left"/>
      <protection locked="0"/>
    </xf>
    <xf numFmtId="40" fontId="7" fillId="0" borderId="10" xfId="0" applyNumberFormat="1" applyFont="1" applyBorder="1" applyAlignment="1" applyProtection="1">
      <alignment horizontal="right"/>
      <protection locked="0"/>
    </xf>
    <xf numFmtId="44" fontId="8" fillId="0" borderId="1" xfId="0" applyNumberFormat="1" applyFont="1" applyBorder="1" applyAlignment="1" applyProtection="1">
      <alignment horizontal="right"/>
      <protection locked="0"/>
    </xf>
    <xf numFmtId="44" fontId="7" fillId="0" borderId="11" xfId="0" applyNumberFormat="1" applyFont="1" applyBorder="1" applyAlignment="1" applyProtection="1">
      <alignment horizontal="right"/>
      <protection locked="0"/>
    </xf>
    <xf numFmtId="0" fontId="7" fillId="0" borderId="2" xfId="0" applyNumberFormat="1" applyFont="1" applyBorder="1" applyAlignment="1" applyProtection="1">
      <alignment horizontal="right"/>
    </xf>
    <xf numFmtId="49" fontId="7" fillId="0" borderId="2" xfId="0" applyNumberFormat="1" applyFont="1" applyBorder="1" applyAlignment="1" applyProtection="1">
      <alignment horizontal="right"/>
    </xf>
    <xf numFmtId="44" fontId="4" fillId="2" borderId="1" xfId="2" applyFont="1" applyFill="1" applyBorder="1" applyProtection="1"/>
    <xf numFmtId="0" fontId="7" fillId="2" borderId="1" xfId="0" applyNumberFormat="1" applyFont="1" applyFill="1" applyBorder="1" applyAlignment="1" applyProtection="1">
      <alignment horizontal="right"/>
    </xf>
    <xf numFmtId="0" fontId="8" fillId="2" borderId="1" xfId="0" applyNumberFormat="1" applyFont="1" applyFill="1" applyBorder="1" applyAlignment="1" applyProtection="1">
      <alignment horizontal="right"/>
    </xf>
    <xf numFmtId="49" fontId="8" fillId="2" borderId="1" xfId="0" applyNumberFormat="1" applyFont="1" applyFill="1" applyBorder="1" applyAlignment="1" applyProtection="1">
      <alignment horizontal="right"/>
    </xf>
    <xf numFmtId="8" fontId="8" fillId="2" borderId="1" xfId="0" applyNumberFormat="1" applyFont="1" applyFill="1" applyBorder="1" applyAlignment="1" applyProtection="1">
      <alignment horizontal="right"/>
    </xf>
    <xf numFmtId="49" fontId="7" fillId="0" borderId="0" xfId="0" applyNumberFormat="1" applyFont="1" applyProtection="1"/>
    <xf numFmtId="49" fontId="7" fillId="0" borderId="1" xfId="0" applyNumberFormat="1" applyFont="1" applyBorder="1" applyProtection="1"/>
    <xf numFmtId="0" fontId="10" fillId="4" borderId="0" xfId="0" applyFont="1" applyFill="1" applyAlignment="1" applyProtection="1">
      <alignment horizontal="left"/>
      <protection locked="0"/>
    </xf>
    <xf numFmtId="44" fontId="7" fillId="0" borderId="0" xfId="2" applyFont="1" applyProtection="1">
      <protection locked="0"/>
    </xf>
    <xf numFmtId="43" fontId="7" fillId="0" borderId="0" xfId="0" applyNumberFormat="1" applyFont="1" applyProtection="1">
      <protection locked="0"/>
    </xf>
    <xf numFmtId="0" fontId="7" fillId="4" borderId="0" xfId="0" applyFont="1" applyFill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horizontal="center"/>
      <protection locked="0"/>
    </xf>
    <xf numFmtId="44" fontId="7" fillId="4" borderId="0" xfId="2" applyFont="1" applyFill="1" applyAlignment="1" applyProtection="1">
      <alignment horizontal="center"/>
      <protection locked="0"/>
    </xf>
    <xf numFmtId="0" fontId="7" fillId="4" borderId="0" xfId="2" applyNumberFormat="1" applyFont="1" applyFill="1" applyAlignment="1" applyProtection="1">
      <alignment horizontal="right"/>
      <protection locked="0"/>
    </xf>
    <xf numFmtId="0" fontId="7" fillId="4" borderId="2" xfId="2" applyNumberFormat="1" applyFont="1" applyFill="1" applyBorder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center"/>
      <protection locked="0"/>
    </xf>
    <xf numFmtId="165" fontId="7" fillId="4" borderId="0" xfId="0" applyNumberFormat="1" applyFont="1" applyFill="1" applyBorder="1" applyAlignment="1" applyProtection="1">
      <alignment horizontal="center"/>
      <protection locked="0"/>
    </xf>
    <xf numFmtId="0" fontId="7" fillId="4" borderId="0" xfId="0" applyNumberFormat="1" applyFont="1" applyFill="1" applyAlignment="1" applyProtection="1">
      <alignment horizontal="center"/>
      <protection locked="0"/>
    </xf>
    <xf numFmtId="0" fontId="7" fillId="4" borderId="0" xfId="0" applyNumberFormat="1" applyFont="1" applyFill="1" applyBorder="1" applyAlignment="1" applyProtection="1">
      <alignment horizontal="center"/>
      <protection locked="0"/>
    </xf>
    <xf numFmtId="43" fontId="7" fillId="4" borderId="0" xfId="1" applyFont="1" applyFill="1" applyAlignment="1" applyProtection="1">
      <alignment horizontal="center"/>
      <protection locked="0"/>
    </xf>
    <xf numFmtId="43" fontId="7" fillId="4" borderId="0" xfId="1" applyFont="1" applyFill="1" applyBorder="1" applyAlignment="1" applyProtection="1">
      <alignment horizontal="center"/>
      <protection locked="0"/>
    </xf>
    <xf numFmtId="44" fontId="4" fillId="3" borderId="1" xfId="0" applyNumberFormat="1" applyFont="1" applyFill="1" applyBorder="1" applyAlignment="1" applyProtection="1">
      <alignment horizontal="right"/>
    </xf>
    <xf numFmtId="0" fontId="7" fillId="0" borderId="0" xfId="2" applyNumberFormat="1" applyFont="1" applyFill="1" applyBorder="1" applyAlignment="1" applyProtection="1">
      <alignment horizontal="right"/>
    </xf>
    <xf numFmtId="44" fontId="4" fillId="2" borderId="12" xfId="2" applyFont="1" applyFill="1" applyBorder="1" applyAlignment="1" applyProtection="1">
      <alignment horizontal="right"/>
    </xf>
    <xf numFmtId="44" fontId="4" fillId="3" borderId="2" xfId="2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/>
    <xf numFmtId="44" fontId="8" fillId="2" borderId="2" xfId="2" applyFont="1" applyFill="1" applyBorder="1" applyProtection="1"/>
    <xf numFmtId="0" fontId="4" fillId="0" borderId="2" xfId="0" applyFont="1" applyBorder="1" applyProtection="1"/>
    <xf numFmtId="0" fontId="12" fillId="4" borderId="0" xfId="0" applyFont="1" applyFill="1" applyProtection="1"/>
    <xf numFmtId="0" fontId="7" fillId="0" borderId="2" xfId="0" applyFont="1" applyFill="1" applyBorder="1" applyProtection="1"/>
    <xf numFmtId="44" fontId="7" fillId="0" borderId="1" xfId="0" applyNumberFormat="1" applyFont="1" applyFill="1" applyBorder="1" applyAlignment="1" applyProtection="1">
      <alignment horizontal="right"/>
    </xf>
    <xf numFmtId="44" fontId="7" fillId="0" borderId="0" xfId="0" applyNumberFormat="1" applyFont="1" applyFill="1" applyBorder="1" applyAlignment="1" applyProtection="1">
      <alignment horizontal="right"/>
    </xf>
    <xf numFmtId="8" fontId="7" fillId="0" borderId="1" xfId="0" applyNumberFormat="1" applyFont="1" applyFill="1" applyBorder="1" applyProtection="1"/>
    <xf numFmtId="0" fontId="12" fillId="0" borderId="0" xfId="0" applyFont="1" applyFill="1" applyAlignment="1" applyProtection="1">
      <alignment horizontal="left" wrapText="1"/>
    </xf>
    <xf numFmtId="8" fontId="4" fillId="3" borderId="1" xfId="0" applyNumberFormat="1" applyFont="1" applyFill="1" applyBorder="1" applyProtection="1"/>
    <xf numFmtId="44" fontId="8" fillId="0" borderId="13" xfId="0" applyNumberFormat="1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centerContinuous"/>
    </xf>
    <xf numFmtId="164" fontId="10" fillId="0" borderId="1" xfId="0" applyNumberFormat="1" applyFont="1" applyBorder="1" applyProtection="1"/>
    <xf numFmtId="0" fontId="2" fillId="6" borderId="0" xfId="0" applyFont="1" applyFill="1" applyProtection="1"/>
    <xf numFmtId="0" fontId="7" fillId="6" borderId="0" xfId="0" applyFont="1" applyFill="1" applyProtection="1"/>
    <xf numFmtId="0" fontId="7" fillId="6" borderId="0" xfId="0" applyFont="1" applyFill="1" applyBorder="1" applyProtection="1"/>
    <xf numFmtId="0" fontId="17" fillId="6" borderId="0" xfId="0" applyFont="1" applyFill="1" applyProtection="1"/>
    <xf numFmtId="0" fontId="10" fillId="0" borderId="0" xfId="0" applyFont="1" applyProtection="1"/>
    <xf numFmtId="0" fontId="10" fillId="0" borderId="0" xfId="0" applyFont="1" applyBorder="1" applyAlignment="1" applyProtection="1">
      <alignment horizontal="centerContinuous"/>
    </xf>
    <xf numFmtId="40" fontId="12" fillId="0" borderId="10" xfId="0" applyNumberFormat="1" applyFont="1" applyFill="1" applyBorder="1" applyAlignment="1" applyProtection="1">
      <alignment horizontal="right"/>
    </xf>
    <xf numFmtId="40" fontId="12" fillId="0" borderId="10" xfId="0" applyNumberFormat="1" applyFont="1" applyBorder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167" fontId="8" fillId="2" borderId="9" xfId="2" applyNumberFormat="1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44" fontId="12" fillId="0" borderId="0" xfId="2" applyFont="1" applyFill="1" applyAlignment="1" applyProtection="1">
      <alignment horizontal="center"/>
    </xf>
    <xf numFmtId="0" fontId="12" fillId="0" borderId="0" xfId="2" applyNumberFormat="1" applyFont="1" applyFill="1" applyAlignment="1" applyProtection="1">
      <alignment horizontal="right"/>
    </xf>
    <xf numFmtId="0" fontId="12" fillId="0" borderId="2" xfId="0" applyFont="1" applyBorder="1" applyAlignment="1" applyProtection="1">
      <alignment horizontal="right"/>
    </xf>
    <xf numFmtId="0" fontId="12" fillId="0" borderId="2" xfId="2" applyNumberFormat="1" applyFont="1" applyFill="1" applyBorder="1" applyAlignment="1" applyProtection="1">
      <alignment horizontal="right"/>
    </xf>
    <xf numFmtId="7" fontId="4" fillId="0" borderId="1" xfId="2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right"/>
    </xf>
    <xf numFmtId="44" fontId="8" fillId="2" borderId="0" xfId="2" applyFont="1" applyFill="1" applyBorder="1" applyProtection="1"/>
    <xf numFmtId="43" fontId="8" fillId="2" borderId="2" xfId="0" applyNumberFormat="1" applyFont="1" applyFill="1" applyBorder="1" applyProtection="1"/>
    <xf numFmtId="0" fontId="10" fillId="0" borderId="0" xfId="0" applyFont="1" applyBorder="1" applyProtection="1"/>
    <xf numFmtId="44" fontId="8" fillId="0" borderId="0" xfId="2" applyFont="1" applyFill="1" applyBorder="1" applyProtection="1"/>
    <xf numFmtId="0" fontId="18" fillId="0" borderId="0" xfId="0" applyFont="1" applyProtection="1"/>
    <xf numFmtId="0" fontId="19" fillId="0" borderId="0" xfId="0" applyFont="1" applyFill="1" applyProtection="1"/>
    <xf numFmtId="49" fontId="12" fillId="0" borderId="0" xfId="0" applyNumberFormat="1" applyFont="1" applyBorder="1" applyAlignment="1" applyProtection="1">
      <alignment horizontal="right"/>
    </xf>
    <xf numFmtId="0" fontId="12" fillId="0" borderId="0" xfId="0" applyNumberFormat="1" applyFont="1" applyBorder="1" applyAlignment="1" applyProtection="1">
      <alignment horizontal="right"/>
    </xf>
    <xf numFmtId="49" fontId="8" fillId="0" borderId="0" xfId="0" applyNumberFormat="1" applyFont="1" applyProtection="1"/>
    <xf numFmtId="0" fontId="12" fillId="4" borderId="0" xfId="0" applyFont="1" applyFill="1" applyAlignment="1" applyProtection="1">
      <alignment horizontal="left"/>
    </xf>
    <xf numFmtId="40" fontId="12" fillId="0" borderId="2" xfId="0" applyNumberFormat="1" applyFont="1" applyBorder="1" applyAlignment="1" applyProtection="1">
      <alignment horizontal="right"/>
    </xf>
    <xf numFmtId="49" fontId="9" fillId="4" borderId="0" xfId="0" applyNumberFormat="1" applyFont="1" applyFill="1" applyProtection="1"/>
    <xf numFmtId="0" fontId="8" fillId="0" borderId="0" xfId="0" applyFont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Border="1" applyAlignment="1" applyProtection="1"/>
    <xf numFmtId="49" fontId="12" fillId="0" borderId="0" xfId="0" applyNumberFormat="1" applyFont="1" applyProtection="1"/>
    <xf numFmtId="44" fontId="12" fillId="0" borderId="0" xfId="2" applyFont="1" applyProtection="1"/>
    <xf numFmtId="0" fontId="12" fillId="0" borderId="2" xfId="0" applyNumberFormat="1" applyFont="1" applyBorder="1" applyAlignment="1" applyProtection="1">
      <alignment horizontal="right"/>
    </xf>
    <xf numFmtId="0" fontId="12" fillId="0" borderId="0" xfId="0" applyFont="1" applyProtection="1"/>
    <xf numFmtId="0" fontId="0" fillId="0" borderId="0" xfId="0" applyBorder="1" applyAlignment="1" applyProtection="1"/>
    <xf numFmtId="4" fontId="7" fillId="0" borderId="0" xfId="0" applyNumberFormat="1" applyFont="1" applyBorder="1" applyAlignment="1" applyProtection="1">
      <alignment horizontal="right"/>
    </xf>
    <xf numFmtId="44" fontId="8" fillId="0" borderId="0" xfId="2" applyFont="1" applyProtection="1"/>
    <xf numFmtId="0" fontId="12" fillId="0" borderId="0" xfId="0" applyFont="1" applyBorder="1" applyProtection="1"/>
    <xf numFmtId="43" fontId="12" fillId="0" borderId="0" xfId="0" applyNumberFormat="1" applyFont="1" applyProtection="1"/>
    <xf numFmtId="4" fontId="7" fillId="6" borderId="0" xfId="0" applyNumberFormat="1" applyFont="1" applyFill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right"/>
    </xf>
    <xf numFmtId="8" fontId="8" fillId="0" borderId="1" xfId="0" applyNumberFormat="1" applyFont="1" applyBorder="1" applyAlignment="1" applyProtection="1">
      <alignment horizontal="right"/>
    </xf>
    <xf numFmtId="0" fontId="8" fillId="0" borderId="1" xfId="0" applyNumberFormat="1" applyFont="1" applyBorder="1" applyAlignment="1" applyProtection="1">
      <alignment horizontal="right"/>
    </xf>
    <xf numFmtId="0" fontId="7" fillId="0" borderId="1" xfId="0" applyNumberFormat="1" applyFont="1" applyBorder="1" applyAlignment="1" applyProtection="1">
      <alignment horizontal="right"/>
    </xf>
    <xf numFmtId="44" fontId="8" fillId="0" borderId="1" xfId="2" applyFont="1" applyBorder="1" applyProtection="1"/>
    <xf numFmtId="0" fontId="4" fillId="0" borderId="0" xfId="0" applyFont="1" applyAlignment="1" applyProtection="1">
      <alignment horizontal="center"/>
    </xf>
    <xf numFmtId="0" fontId="12" fillId="4" borderId="0" xfId="0" applyFont="1" applyFill="1" applyAlignment="1" applyProtection="1">
      <alignment horizontal="center" wrapText="1"/>
    </xf>
    <xf numFmtId="0" fontId="12" fillId="4" borderId="0" xfId="0" applyFont="1" applyFill="1" applyAlignment="1" applyProtection="1">
      <alignment horizontal="center"/>
    </xf>
    <xf numFmtId="44" fontId="12" fillId="4" borderId="0" xfId="2" applyFont="1" applyFill="1" applyAlignment="1" applyProtection="1">
      <alignment horizontal="center"/>
    </xf>
    <xf numFmtId="0" fontId="12" fillId="4" borderId="0" xfId="2" applyNumberFormat="1" applyFont="1" applyFill="1" applyAlignment="1" applyProtection="1">
      <alignment horizontal="right"/>
    </xf>
    <xf numFmtId="0" fontId="12" fillId="4" borderId="2" xfId="2" applyNumberFormat="1" applyFont="1" applyFill="1" applyBorder="1" applyAlignment="1" applyProtection="1">
      <alignment horizontal="right"/>
    </xf>
    <xf numFmtId="165" fontId="12" fillId="4" borderId="0" xfId="0" applyNumberFormat="1" applyFont="1" applyFill="1" applyAlignment="1" applyProtection="1">
      <alignment horizontal="center"/>
    </xf>
    <xf numFmtId="0" fontId="12" fillId="4" borderId="0" xfId="0" applyNumberFormat="1" applyFont="1" applyFill="1" applyAlignment="1" applyProtection="1">
      <alignment horizontal="center"/>
    </xf>
    <xf numFmtId="43" fontId="12" fillId="4" borderId="0" xfId="1" applyFont="1" applyFill="1" applyAlignment="1" applyProtection="1">
      <alignment horizontal="center"/>
    </xf>
    <xf numFmtId="165" fontId="12" fillId="4" borderId="0" xfId="0" applyNumberFormat="1" applyFont="1" applyFill="1" applyBorder="1" applyAlignment="1" applyProtection="1">
      <alignment horizontal="center"/>
    </xf>
    <xf numFmtId="0" fontId="12" fillId="4" borderId="0" xfId="0" applyNumberFormat="1" applyFont="1" applyFill="1" applyBorder="1" applyAlignment="1" applyProtection="1">
      <alignment horizontal="center"/>
    </xf>
    <xf numFmtId="43" fontId="12" fillId="4" borderId="0" xfId="1" applyFont="1" applyFill="1" applyBorder="1" applyAlignment="1" applyProtection="1">
      <alignment horizontal="center"/>
    </xf>
    <xf numFmtId="0" fontId="20" fillId="0" borderId="0" xfId="0" applyFont="1"/>
    <xf numFmtId="0" fontId="21" fillId="0" borderId="0" xfId="0" applyFont="1"/>
    <xf numFmtId="0" fontId="21" fillId="0" borderId="0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68" fontId="10" fillId="0" borderId="2" xfId="0" applyNumberFormat="1" applyFont="1" applyBorder="1"/>
    <xf numFmtId="0" fontId="10" fillId="0" borderId="0" xfId="0" applyFont="1" applyBorder="1"/>
    <xf numFmtId="43" fontId="10" fillId="0" borderId="2" xfId="0" applyNumberFormat="1" applyFont="1" applyBorder="1"/>
    <xf numFmtId="44" fontId="10" fillId="0" borderId="9" xfId="0" applyNumberFormat="1" applyFont="1" applyBorder="1"/>
    <xf numFmtId="0" fontId="20" fillId="0" borderId="2" xfId="0" applyFont="1" applyBorder="1"/>
    <xf numFmtId="0" fontId="10" fillId="0" borderId="1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</xf>
    <xf numFmtId="168" fontId="0" fillId="0" borderId="10" xfId="0" applyNumberFormat="1" applyBorder="1" applyAlignment="1" applyProtection="1">
      <alignment horizontal="left"/>
    </xf>
    <xf numFmtId="0" fontId="12" fillId="0" borderId="2" xfId="0" applyNumberFormat="1" applyFont="1" applyBorder="1" applyAlignment="1" applyProtection="1">
      <alignment horizontal="right"/>
    </xf>
    <xf numFmtId="49" fontId="12" fillId="0" borderId="2" xfId="0" applyNumberFormat="1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2" fillId="4" borderId="15" xfId="0" applyFont="1" applyFill="1" applyBorder="1" applyAlignment="1" applyProtection="1">
      <alignment horizontal="left"/>
    </xf>
    <xf numFmtId="16" fontId="12" fillId="4" borderId="0" xfId="0" applyNumberFormat="1" applyFont="1" applyFill="1" applyAlignment="1" applyProtection="1">
      <alignment horizontal="left"/>
    </xf>
    <xf numFmtId="18" fontId="12" fillId="4" borderId="0" xfId="0" applyNumberFormat="1" applyFont="1" applyFill="1" applyAlignment="1" applyProtection="1">
      <alignment horizontal="left"/>
    </xf>
    <xf numFmtId="0" fontId="12" fillId="4" borderId="0" xfId="0" applyFont="1" applyFill="1" applyAlignment="1" applyProtection="1">
      <alignment horizontal="left"/>
    </xf>
    <xf numFmtId="0" fontId="7" fillId="4" borderId="2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center"/>
    </xf>
    <xf numFmtId="0" fontId="7" fillId="4" borderId="10" xfId="0" applyFont="1" applyFill="1" applyBorder="1" applyAlignment="1" applyProtection="1">
      <alignment horizontal="left"/>
    </xf>
    <xf numFmtId="0" fontId="7" fillId="0" borderId="2" xfId="0" applyNumberFormat="1" applyFont="1" applyBorder="1" applyAlignment="1" applyProtection="1">
      <alignment horizontal="right"/>
      <protection locked="0"/>
    </xf>
    <xf numFmtId="49" fontId="7" fillId="0" borderId="2" xfId="0" applyNumberFormat="1" applyFont="1" applyBorder="1" applyAlignment="1" applyProtection="1">
      <alignment horizontal="right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168" fontId="0" fillId="0" borderId="10" xfId="0" applyNumberForma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left"/>
      <protection locked="0"/>
    </xf>
    <xf numFmtId="168" fontId="7" fillId="4" borderId="0" xfId="0" applyNumberFormat="1" applyFont="1" applyFill="1" applyAlignment="1" applyProtection="1">
      <alignment horizontal="left"/>
      <protection locked="0"/>
    </xf>
    <xf numFmtId="16" fontId="7" fillId="4" borderId="0" xfId="0" applyNumberFormat="1" applyFont="1" applyFill="1" applyAlignment="1" applyProtection="1">
      <alignment horizontal="left"/>
      <protection locked="0"/>
    </xf>
    <xf numFmtId="18" fontId="7" fillId="4" borderId="0" xfId="0" applyNumberFormat="1" applyFont="1" applyFill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4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0" fillId="0" borderId="0" xfId="0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Z61"/>
  <sheetViews>
    <sheetView showZeros="0" tabSelected="1" workbookViewId="0"/>
  </sheetViews>
  <sheetFormatPr defaultColWidth="8.85546875" defaultRowHeight="15.75" x14ac:dyDescent="0.25"/>
  <cols>
    <col min="1" max="1" width="7.5703125" style="3" customWidth="1"/>
    <col min="2" max="2" width="11.85546875" style="3" bestFit="1" customWidth="1"/>
    <col min="3" max="3" width="1.42578125" style="3" customWidth="1"/>
    <col min="4" max="4" width="9.42578125" style="3" customWidth="1"/>
    <col min="5" max="5" width="1.42578125" style="3" customWidth="1"/>
    <col min="6" max="6" width="11.5703125" style="3" customWidth="1"/>
    <col min="7" max="7" width="1.5703125" style="3" customWidth="1"/>
    <col min="8" max="8" width="12" style="3" bestFit="1" customWidth="1"/>
    <col min="9" max="9" width="1.5703125" style="3" customWidth="1"/>
    <col min="10" max="10" width="12.7109375" style="3" bestFit="1" customWidth="1"/>
    <col min="11" max="11" width="1.5703125" style="3" customWidth="1"/>
    <col min="12" max="12" width="12.28515625" style="3" customWidth="1"/>
    <col min="13" max="13" width="1.5703125" style="3" customWidth="1"/>
    <col min="14" max="14" width="12.5703125" style="3" customWidth="1"/>
    <col min="15" max="15" width="2.28515625" style="3" customWidth="1"/>
    <col min="16" max="16" width="15.5703125" style="3" customWidth="1"/>
    <col min="17" max="17" width="1.42578125" style="204" customWidth="1"/>
    <col min="18" max="18" width="3.140625" style="3" customWidth="1"/>
    <col min="19" max="19" width="113.5703125" style="205" bestFit="1" customWidth="1"/>
    <col min="20" max="26" width="8.85546875" style="205" customWidth="1"/>
    <col min="27" max="16384" width="8.85546875" style="3"/>
  </cols>
  <sheetData>
    <row r="1" spans="1:2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01"/>
      <c r="S1" s="227" t="s">
        <v>106</v>
      </c>
    </row>
    <row r="2" spans="1:26" ht="18.75" x14ac:dyDescent="0.3">
      <c r="A2" s="284" t="s">
        <v>53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01"/>
      <c r="S2" s="226" t="s">
        <v>126</v>
      </c>
    </row>
    <row r="3" spans="1:26" x14ac:dyDescent="0.25">
      <c r="A3" s="285" t="s">
        <v>110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01"/>
      <c r="R3" s="3">
        <v>1</v>
      </c>
      <c r="S3" s="205" t="s">
        <v>109</v>
      </c>
    </row>
    <row r="4" spans="1:26" ht="15" customHeight="1" thickBot="1" x14ac:dyDescent="0.3">
      <c r="A4" s="5" t="s">
        <v>129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01"/>
      <c r="R4" s="3">
        <v>2</v>
      </c>
      <c r="S4" s="205" t="s">
        <v>122</v>
      </c>
    </row>
    <row r="5" spans="1:26" s="9" customFormat="1" ht="18" customHeight="1" thickTop="1" x14ac:dyDescent="0.25">
      <c r="A5" s="8" t="s">
        <v>103</v>
      </c>
      <c r="C5" s="286" t="s">
        <v>100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10" t="s">
        <v>1</v>
      </c>
      <c r="P5" s="191" t="s">
        <v>95</v>
      </c>
      <c r="Q5" s="202"/>
      <c r="R5" s="9">
        <v>3</v>
      </c>
      <c r="S5" s="205" t="s">
        <v>116</v>
      </c>
      <c r="T5" s="205"/>
      <c r="U5" s="205"/>
      <c r="V5" s="205"/>
      <c r="W5" s="205"/>
      <c r="X5" s="205"/>
      <c r="Y5" s="205"/>
      <c r="Z5" s="205"/>
    </row>
    <row r="6" spans="1:26" s="9" customFormat="1" ht="25.5" customHeight="1" x14ac:dyDescent="0.25">
      <c r="A6" s="190" t="s">
        <v>2</v>
      </c>
      <c r="B6" s="78"/>
      <c r="C6" s="78"/>
      <c r="D6" s="78"/>
      <c r="Q6" s="202"/>
      <c r="R6" s="9">
        <v>4</v>
      </c>
      <c r="S6" s="205" t="s">
        <v>107</v>
      </c>
      <c r="T6" s="205"/>
      <c r="U6" s="205"/>
      <c r="V6" s="205"/>
      <c r="W6" s="205"/>
      <c r="X6" s="205"/>
      <c r="Y6" s="205"/>
      <c r="Z6" s="205"/>
    </row>
    <row r="7" spans="1:26" s="9" customFormat="1" ht="16.5" customHeight="1" x14ac:dyDescent="0.25">
      <c r="A7" s="9" t="s">
        <v>4</v>
      </c>
      <c r="B7" s="287" t="s">
        <v>96</v>
      </c>
      <c r="C7" s="288"/>
      <c r="D7" s="288"/>
      <c r="E7" s="288"/>
      <c r="F7" s="288"/>
      <c r="G7" s="12"/>
      <c r="H7" s="12"/>
      <c r="I7" s="12"/>
      <c r="J7" s="13" t="s">
        <v>5</v>
      </c>
      <c r="L7" s="289" t="s">
        <v>98</v>
      </c>
      <c r="M7" s="289"/>
      <c r="N7" s="289"/>
      <c r="O7" s="289"/>
      <c r="P7" s="289"/>
      <c r="Q7" s="202"/>
      <c r="R7" s="9">
        <v>5</v>
      </c>
      <c r="S7" s="205" t="s">
        <v>108</v>
      </c>
      <c r="T7" s="205"/>
      <c r="U7" s="205"/>
      <c r="V7" s="205"/>
      <c r="W7" s="205"/>
      <c r="X7" s="205"/>
      <c r="Y7" s="205"/>
      <c r="Z7" s="205"/>
    </row>
    <row r="8" spans="1:26" s="9" customFormat="1" ht="16.5" customHeight="1" x14ac:dyDescent="0.25">
      <c r="A8" s="9" t="s">
        <v>6</v>
      </c>
      <c r="B8" s="289" t="s">
        <v>97</v>
      </c>
      <c r="C8" s="289"/>
      <c r="D8" s="289"/>
      <c r="E8" s="289"/>
      <c r="F8" s="289"/>
      <c r="J8" s="13" t="s">
        <v>7</v>
      </c>
      <c r="L8" s="191" t="s">
        <v>99</v>
      </c>
      <c r="M8" s="191"/>
      <c r="N8" s="191"/>
      <c r="O8" s="191"/>
      <c r="P8" s="191"/>
      <c r="Q8" s="202"/>
      <c r="R8" s="9">
        <v>6</v>
      </c>
      <c r="S8" s="8" t="s">
        <v>121</v>
      </c>
      <c r="T8" s="205"/>
      <c r="U8" s="205"/>
      <c r="V8" s="205"/>
      <c r="W8" s="205"/>
      <c r="X8" s="205"/>
      <c r="Y8" s="205"/>
      <c r="Z8" s="205"/>
    </row>
    <row r="9" spans="1:26" s="9" customFormat="1" ht="17.25" customHeight="1" x14ac:dyDescent="0.25">
      <c r="A9" s="192" t="s">
        <v>8</v>
      </c>
      <c r="B9" s="146"/>
      <c r="C9" s="146"/>
      <c r="D9" s="146"/>
      <c r="E9" s="146"/>
      <c r="F9" s="146"/>
      <c r="G9" s="78"/>
      <c r="H9" s="78"/>
      <c r="I9" s="78"/>
      <c r="J9" s="78"/>
      <c r="K9" s="78"/>
      <c r="L9" s="78"/>
      <c r="M9" s="78"/>
      <c r="N9" s="78"/>
      <c r="O9" s="78"/>
      <c r="P9" s="78"/>
      <c r="Q9" s="202"/>
      <c r="R9" s="9">
        <v>7</v>
      </c>
      <c r="S9" s="8" t="s">
        <v>127</v>
      </c>
      <c r="T9" s="205"/>
      <c r="U9" s="205"/>
      <c r="V9" s="205"/>
      <c r="W9" s="205"/>
      <c r="X9" s="205"/>
      <c r="Y9" s="205"/>
      <c r="Z9" s="205"/>
    </row>
    <row r="10" spans="1:26" s="9" customFormat="1" ht="23.25" customHeight="1" x14ac:dyDescent="0.25">
      <c r="A10" s="136" t="s">
        <v>83</v>
      </c>
      <c r="B10" s="137"/>
      <c r="C10" s="137"/>
      <c r="D10" s="137"/>
      <c r="E10" s="77"/>
      <c r="F10" s="120" t="s">
        <v>128</v>
      </c>
      <c r="H10" s="14"/>
      <c r="P10" s="87"/>
      <c r="Q10" s="202"/>
      <c r="R10" s="9">
        <v>8</v>
      </c>
      <c r="S10" s="205" t="s">
        <v>118</v>
      </c>
      <c r="T10" s="205"/>
      <c r="U10" s="205"/>
      <c r="V10" s="205"/>
      <c r="W10" s="205"/>
      <c r="X10" s="205"/>
      <c r="Y10" s="205"/>
      <c r="Z10" s="205"/>
    </row>
    <row r="11" spans="1:26" s="9" customFormat="1" ht="23.25" customHeight="1" x14ac:dyDescent="0.25">
      <c r="B11" s="29" t="s">
        <v>84</v>
      </c>
      <c r="C11" s="77" t="s">
        <v>59</v>
      </c>
      <c r="E11" s="77"/>
      <c r="F11" s="232"/>
      <c r="H11" s="29" t="s">
        <v>85</v>
      </c>
      <c r="J11" s="9" t="s">
        <v>86</v>
      </c>
      <c r="L11" s="232">
        <v>5</v>
      </c>
      <c r="P11" s="21"/>
      <c r="Q11" s="202"/>
      <c r="R11" s="9">
        <v>9</v>
      </c>
      <c r="S11" s="205" t="s">
        <v>117</v>
      </c>
      <c r="T11" s="205"/>
      <c r="U11" s="205"/>
      <c r="V11" s="205"/>
      <c r="W11" s="205"/>
      <c r="X11" s="205"/>
      <c r="Y11" s="205"/>
      <c r="Z11" s="205"/>
    </row>
    <row r="12" spans="1:26" s="9" customFormat="1" ht="17.25" customHeight="1" x14ac:dyDescent="0.25">
      <c r="C12" s="77" t="s">
        <v>60</v>
      </c>
      <c r="E12" s="77"/>
      <c r="F12" s="232"/>
      <c r="J12" s="9" t="s">
        <v>67</v>
      </c>
      <c r="L12" s="232"/>
      <c r="P12" s="21"/>
      <c r="Q12" s="202"/>
      <c r="S12" s="205"/>
      <c r="T12" s="205"/>
      <c r="U12" s="205"/>
      <c r="V12" s="205"/>
      <c r="W12" s="205"/>
      <c r="X12" s="205"/>
      <c r="Y12" s="205"/>
      <c r="Z12" s="205"/>
    </row>
    <row r="13" spans="1:26" s="9" customFormat="1" ht="17.25" customHeight="1" x14ac:dyDescent="0.25">
      <c r="C13" s="77" t="s">
        <v>61</v>
      </c>
      <c r="E13" s="77"/>
      <c r="F13" s="232"/>
      <c r="J13" s="9" t="s">
        <v>68</v>
      </c>
      <c r="L13" s="232">
        <v>10</v>
      </c>
      <c r="P13" s="21"/>
      <c r="Q13" s="202"/>
      <c r="R13" s="9">
        <v>10</v>
      </c>
      <c r="S13" s="205" t="s">
        <v>123</v>
      </c>
      <c r="T13" s="205"/>
      <c r="U13" s="205"/>
      <c r="V13" s="205"/>
      <c r="W13" s="205"/>
      <c r="X13" s="205"/>
      <c r="Y13" s="205"/>
      <c r="Z13" s="205"/>
    </row>
    <row r="14" spans="1:26" s="9" customFormat="1" ht="17.25" customHeight="1" x14ac:dyDescent="0.25">
      <c r="C14" s="77" t="s">
        <v>62</v>
      </c>
      <c r="E14" s="77"/>
      <c r="F14" s="232">
        <v>10</v>
      </c>
      <c r="J14" s="9" t="s">
        <v>69</v>
      </c>
      <c r="L14" s="232">
        <v>800</v>
      </c>
      <c r="P14" s="21"/>
      <c r="Q14" s="202"/>
      <c r="R14" s="9">
        <v>11</v>
      </c>
      <c r="S14" s="205" t="s">
        <v>124</v>
      </c>
      <c r="T14" s="205"/>
      <c r="U14" s="205"/>
      <c r="V14" s="205"/>
      <c r="W14" s="205"/>
      <c r="X14" s="205"/>
      <c r="Y14" s="205"/>
      <c r="Z14" s="205"/>
    </row>
    <row r="15" spans="1:26" s="9" customFormat="1" ht="17.25" customHeight="1" x14ac:dyDescent="0.25">
      <c r="B15" s="77"/>
      <c r="C15" s="77" t="s">
        <v>63</v>
      </c>
      <c r="E15" s="77"/>
      <c r="F15" s="232"/>
      <c r="J15" s="9" t="s">
        <v>70</v>
      </c>
      <c r="L15" s="208"/>
      <c r="P15" s="21"/>
      <c r="Q15" s="202"/>
      <c r="S15" s="205"/>
      <c r="T15" s="205"/>
      <c r="U15" s="205"/>
      <c r="V15" s="205"/>
      <c r="W15" s="205"/>
      <c r="X15" s="205"/>
      <c r="Y15" s="205"/>
      <c r="Z15" s="205"/>
    </row>
    <row r="16" spans="1:26" s="9" customFormat="1" ht="17.25" customHeight="1" x14ac:dyDescent="0.25">
      <c r="B16" s="77"/>
      <c r="C16" s="77" t="s">
        <v>64</v>
      </c>
      <c r="E16" s="77"/>
      <c r="F16" s="232"/>
      <c r="J16" s="9" t="s">
        <v>87</v>
      </c>
      <c r="L16" s="208"/>
      <c r="P16" s="21"/>
      <c r="Q16" s="202"/>
      <c r="R16" s="9">
        <v>12</v>
      </c>
      <c r="S16" s="205" t="s">
        <v>125</v>
      </c>
      <c r="T16" s="205"/>
      <c r="U16" s="205"/>
      <c r="V16" s="205"/>
      <c r="W16" s="205"/>
      <c r="X16" s="205"/>
      <c r="Y16" s="205"/>
      <c r="Z16" s="205"/>
    </row>
    <row r="17" spans="1:26" s="9" customFormat="1" ht="17.25" customHeight="1" x14ac:dyDescent="0.25">
      <c r="B17" s="79"/>
      <c r="C17" s="9" t="s">
        <v>65</v>
      </c>
      <c r="E17" s="77"/>
      <c r="F17" s="207"/>
      <c r="H17" s="29"/>
      <c r="I17" s="29"/>
      <c r="L17" s="92"/>
      <c r="P17" s="21"/>
      <c r="Q17" s="202"/>
      <c r="S17" s="205"/>
      <c r="T17" s="205"/>
      <c r="U17" s="205"/>
      <c r="V17" s="205"/>
      <c r="W17" s="205"/>
      <c r="X17" s="205"/>
      <c r="Y17" s="205"/>
      <c r="Z17" s="205"/>
    </row>
    <row r="18" spans="1:26" s="9" customFormat="1" ht="24" customHeight="1" thickBot="1" x14ac:dyDescent="0.3">
      <c r="B18" s="79" t="s">
        <v>66</v>
      </c>
      <c r="E18" s="77"/>
      <c r="F18" s="95">
        <f>SUM(F11:F17)</f>
        <v>10</v>
      </c>
      <c r="H18" s="29" t="s">
        <v>71</v>
      </c>
      <c r="I18" s="29"/>
      <c r="L18" s="95">
        <f>SUM(L11:L17)</f>
        <v>815</v>
      </c>
      <c r="N18" s="21"/>
      <c r="P18" s="21"/>
      <c r="Q18" s="202"/>
      <c r="R18" s="9">
        <v>13</v>
      </c>
      <c r="S18" s="205" t="s">
        <v>119</v>
      </c>
      <c r="T18" s="205"/>
      <c r="U18" s="205"/>
      <c r="V18" s="205"/>
      <c r="W18" s="205"/>
      <c r="X18" s="205"/>
      <c r="Y18" s="205"/>
      <c r="Z18" s="205"/>
    </row>
    <row r="19" spans="1:26" s="9" customFormat="1" ht="21.75" customHeight="1" thickTop="1" thickBot="1" x14ac:dyDescent="0.3">
      <c r="B19" s="79"/>
      <c r="F19" s="80"/>
      <c r="H19" s="29" t="s">
        <v>89</v>
      </c>
      <c r="L19" s="198"/>
      <c r="N19" s="194"/>
      <c r="P19" s="21"/>
      <c r="Q19" s="202"/>
      <c r="R19" s="9">
        <v>14</v>
      </c>
      <c r="S19" s="205" t="s">
        <v>120</v>
      </c>
      <c r="T19" s="205"/>
      <c r="U19" s="205"/>
      <c r="V19" s="205"/>
      <c r="W19" s="205"/>
      <c r="X19" s="205"/>
      <c r="Y19" s="205"/>
      <c r="Z19" s="205"/>
    </row>
    <row r="20" spans="1:26" s="9" customFormat="1" ht="23.25" customHeight="1" thickTop="1" thickBot="1" x14ac:dyDescent="0.3">
      <c r="B20" s="77"/>
      <c r="C20" s="77"/>
      <c r="E20" s="77"/>
      <c r="K20" s="13"/>
      <c r="L20" s="83" t="s">
        <v>88</v>
      </c>
      <c r="N20" s="183">
        <f>F18+L18+L19</f>
        <v>825</v>
      </c>
      <c r="P20" s="21"/>
      <c r="Q20" s="202"/>
      <c r="S20" s="205"/>
      <c r="T20" s="205"/>
      <c r="U20" s="205"/>
      <c r="V20" s="205"/>
      <c r="W20" s="205"/>
      <c r="X20" s="205"/>
      <c r="Y20" s="205"/>
      <c r="Z20" s="205"/>
    </row>
    <row r="21" spans="1:26" s="9" customFormat="1" ht="17.25" customHeight="1" thickTop="1" thickBot="1" x14ac:dyDescent="0.3">
      <c r="B21" s="77"/>
      <c r="C21" s="77"/>
      <c r="D21" s="77"/>
      <c r="E21" s="77"/>
      <c r="J21" s="134"/>
      <c r="K21" s="209"/>
      <c r="L21" s="210" t="s">
        <v>91</v>
      </c>
      <c r="M21" s="134"/>
      <c r="N21" s="193">
        <v>100</v>
      </c>
      <c r="Q21" s="202"/>
      <c r="S21" s="205"/>
      <c r="T21" s="205"/>
      <c r="U21" s="205"/>
      <c r="V21" s="205"/>
      <c r="W21" s="205"/>
      <c r="X21" s="205"/>
      <c r="Y21" s="205"/>
      <c r="Z21" s="205"/>
    </row>
    <row r="22" spans="1:26" s="9" customFormat="1" ht="21" customHeight="1" thickTop="1" thickBot="1" x14ac:dyDescent="0.3">
      <c r="A22" s="21"/>
      <c r="B22" s="80"/>
      <c r="C22" s="80"/>
      <c r="D22" s="80"/>
      <c r="E22" s="80"/>
      <c r="F22" s="21"/>
      <c r="G22" s="21"/>
      <c r="H22" s="21"/>
      <c r="I22" s="21"/>
      <c r="J22" s="21"/>
      <c r="K22" s="16"/>
      <c r="L22" s="187" t="s">
        <v>90</v>
      </c>
      <c r="M22" s="21"/>
      <c r="N22" s="197">
        <f>N20-N21</f>
        <v>725</v>
      </c>
      <c r="Q22" s="202"/>
      <c r="S22" s="205"/>
      <c r="T22" s="205"/>
      <c r="U22" s="205"/>
      <c r="V22" s="205"/>
      <c r="W22" s="205"/>
      <c r="X22" s="205"/>
      <c r="Y22" s="205"/>
      <c r="Z22" s="205"/>
    </row>
    <row r="23" spans="1:26" s="9" customFormat="1" ht="9.75" customHeight="1" thickTop="1" thickBot="1" x14ac:dyDescent="0.3">
      <c r="A23" s="81"/>
      <c r="B23" s="84"/>
      <c r="C23" s="84"/>
      <c r="D23" s="84"/>
      <c r="E23" s="84"/>
      <c r="F23" s="81"/>
      <c r="G23" s="81"/>
      <c r="H23" s="81"/>
      <c r="I23" s="81"/>
      <c r="J23" s="81"/>
      <c r="K23" s="85"/>
      <c r="L23" s="86"/>
      <c r="M23" s="81"/>
      <c r="N23" s="195"/>
      <c r="Q23" s="202"/>
      <c r="S23" s="205"/>
      <c r="T23" s="205"/>
      <c r="U23" s="205"/>
      <c r="V23" s="205"/>
      <c r="W23" s="205"/>
      <c r="X23" s="205"/>
      <c r="Y23" s="205"/>
      <c r="Z23" s="205"/>
    </row>
    <row r="24" spans="1:26" s="9" customFormat="1" ht="15" customHeight="1" thickTop="1" x14ac:dyDescent="0.25">
      <c r="A24" s="233" t="s">
        <v>82</v>
      </c>
      <c r="B24" s="141"/>
      <c r="C24" s="141"/>
      <c r="D24" s="141"/>
      <c r="F24" s="234"/>
      <c r="G24" s="234"/>
      <c r="H24" s="234"/>
      <c r="I24" s="234"/>
      <c r="J24" s="235"/>
      <c r="K24" s="19"/>
      <c r="Q24" s="202"/>
      <c r="S24" s="205"/>
      <c r="T24" s="205"/>
      <c r="U24" s="205"/>
      <c r="V24" s="205"/>
      <c r="W24" s="205"/>
      <c r="X24" s="205"/>
      <c r="Y24" s="205"/>
      <c r="Z24" s="205"/>
    </row>
    <row r="25" spans="1:26" s="9" customFormat="1" ht="24" customHeight="1" x14ac:dyDescent="0.25">
      <c r="A25" s="230" t="s">
        <v>54</v>
      </c>
      <c r="B25" s="29" t="s">
        <v>13</v>
      </c>
      <c r="C25" s="291" t="s">
        <v>74</v>
      </c>
      <c r="D25" s="291"/>
      <c r="F25" s="234" t="s">
        <v>73</v>
      </c>
      <c r="G25" s="234"/>
      <c r="H25" s="236" t="s">
        <v>55</v>
      </c>
      <c r="I25" s="236"/>
      <c r="J25" s="292" t="s">
        <v>56</v>
      </c>
      <c r="K25" s="292"/>
      <c r="L25" s="237" t="s">
        <v>75</v>
      </c>
      <c r="N25" s="237" t="s">
        <v>57</v>
      </c>
      <c r="O25" s="238"/>
      <c r="P25" s="238"/>
      <c r="Q25" s="202"/>
      <c r="S25" s="205"/>
      <c r="T25" s="205"/>
      <c r="U25" s="205"/>
      <c r="V25" s="205"/>
      <c r="W25" s="205"/>
      <c r="X25" s="205"/>
      <c r="Y25" s="205"/>
      <c r="Z25" s="205"/>
    </row>
    <row r="26" spans="1:26" s="9" customFormat="1" ht="15.75" customHeight="1" x14ac:dyDescent="0.25">
      <c r="A26" s="236" t="s">
        <v>51</v>
      </c>
      <c r="C26" s="234"/>
      <c r="D26" s="234"/>
      <c r="F26" s="234"/>
      <c r="G26" s="234"/>
      <c r="H26" s="236"/>
      <c r="I26" s="236"/>
      <c r="J26" s="236"/>
      <c r="K26" s="236"/>
      <c r="L26" s="237"/>
      <c r="N26" s="237"/>
      <c r="O26" s="238"/>
      <c r="P26" s="238"/>
      <c r="Q26" s="202"/>
      <c r="S26" s="205"/>
      <c r="T26" s="205"/>
      <c r="U26" s="205"/>
      <c r="V26" s="205"/>
      <c r="W26" s="205"/>
      <c r="X26" s="205"/>
      <c r="Y26" s="205"/>
      <c r="Z26" s="205"/>
    </row>
    <row r="27" spans="1:26" s="9" customFormat="1" ht="17.25" customHeight="1" x14ac:dyDescent="0.25">
      <c r="A27" s="239" t="s">
        <v>101</v>
      </c>
      <c r="B27" s="240">
        <v>2</v>
      </c>
      <c r="C27" s="281">
        <v>74565</v>
      </c>
      <c r="D27" s="282"/>
      <c r="E27" s="242"/>
      <c r="F27" s="241">
        <v>74805</v>
      </c>
      <c r="G27" s="221"/>
      <c r="H27" s="161">
        <f>F27-C27</f>
        <v>240</v>
      </c>
      <c r="I27" s="221"/>
      <c r="J27" s="241">
        <v>3</v>
      </c>
      <c r="K27" s="220"/>
      <c r="L27" s="161">
        <f>+H27-J27</f>
        <v>237</v>
      </c>
      <c r="M27" s="220"/>
      <c r="N27" s="189">
        <f>(L27*B27)</f>
        <v>474</v>
      </c>
      <c r="O27" s="243"/>
      <c r="P27" s="244"/>
      <c r="Q27" s="203"/>
      <c r="R27" s="236"/>
      <c r="S27" s="224"/>
      <c r="T27" s="205"/>
      <c r="U27" s="205"/>
      <c r="V27" s="205"/>
      <c r="W27" s="205"/>
      <c r="X27" s="205"/>
      <c r="Y27" s="205"/>
      <c r="Z27" s="205"/>
    </row>
    <row r="28" spans="1:26" s="9" customFormat="1" ht="12.75" customHeight="1" x14ac:dyDescent="0.25">
      <c r="A28" s="245" t="s">
        <v>52</v>
      </c>
      <c r="C28" s="229"/>
      <c r="D28" s="228"/>
      <c r="E28" s="246"/>
      <c r="F28" s="229"/>
      <c r="G28" s="221"/>
      <c r="H28" s="221"/>
      <c r="I28" s="221"/>
      <c r="J28" s="229"/>
      <c r="K28" s="220"/>
      <c r="L28" s="221"/>
      <c r="M28" s="220"/>
      <c r="N28" s="222"/>
      <c r="O28" s="243"/>
      <c r="P28" s="244"/>
      <c r="Q28" s="203"/>
      <c r="R28" s="236"/>
      <c r="S28" s="224"/>
      <c r="T28" s="205"/>
      <c r="U28" s="205"/>
      <c r="V28" s="205"/>
      <c r="W28" s="205"/>
      <c r="X28" s="205"/>
      <c r="Y28" s="205"/>
      <c r="Z28" s="205"/>
    </row>
    <row r="29" spans="1:26" s="9" customFormat="1" ht="17.25" customHeight="1" x14ac:dyDescent="0.25">
      <c r="A29" s="239" t="s">
        <v>76</v>
      </c>
      <c r="B29" s="247">
        <v>4</v>
      </c>
      <c r="C29" s="281">
        <v>94250</v>
      </c>
      <c r="D29" s="282"/>
      <c r="E29" s="242"/>
      <c r="F29" s="241">
        <v>94257</v>
      </c>
      <c r="G29" s="221"/>
      <c r="H29" s="161">
        <f>F29-C29</f>
        <v>7</v>
      </c>
      <c r="I29" s="161"/>
      <c r="J29" s="241">
        <v>1</v>
      </c>
      <c r="K29" s="160"/>
      <c r="L29" s="161">
        <f>+H29-J29</f>
        <v>6</v>
      </c>
      <c r="M29" s="160"/>
      <c r="N29" s="223">
        <f>(L29*B29)</f>
        <v>24</v>
      </c>
      <c r="O29" s="243"/>
      <c r="P29" s="244"/>
      <c r="Q29" s="248"/>
      <c r="S29" s="205"/>
      <c r="T29" s="205"/>
      <c r="U29" s="205"/>
      <c r="V29" s="205"/>
      <c r="W29" s="205"/>
      <c r="X29" s="205"/>
      <c r="Y29" s="205"/>
      <c r="Z29" s="205"/>
    </row>
    <row r="30" spans="1:26" s="9" customFormat="1" ht="17.25" customHeight="1" thickBot="1" x14ac:dyDescent="0.3">
      <c r="A30" s="167"/>
      <c r="F30" s="10" t="s">
        <v>58</v>
      </c>
      <c r="G30" s="10"/>
      <c r="H30" s="165">
        <f>H27+H29</f>
        <v>247</v>
      </c>
      <c r="I30" s="165"/>
      <c r="J30" s="165">
        <f>J27+J29</f>
        <v>4</v>
      </c>
      <c r="K30" s="166"/>
      <c r="L30" s="164">
        <f>L27+L29</f>
        <v>243</v>
      </c>
      <c r="M30" s="163"/>
      <c r="N30" s="162">
        <f>SUM(N27:N29)</f>
        <v>498</v>
      </c>
      <c r="O30" s="243"/>
      <c r="P30" s="244"/>
      <c r="Q30" s="248"/>
      <c r="S30" s="205"/>
      <c r="T30" s="205"/>
      <c r="U30" s="205"/>
      <c r="V30" s="205"/>
      <c r="W30" s="205"/>
      <c r="X30" s="205"/>
      <c r="Y30" s="205"/>
      <c r="Z30" s="205"/>
    </row>
    <row r="31" spans="1:26" s="9" customFormat="1" ht="11.25" customHeight="1" thickTop="1" thickBot="1" x14ac:dyDescent="0.3">
      <c r="A31" s="168"/>
      <c r="B31" s="81"/>
      <c r="C31" s="81"/>
      <c r="D31" s="81"/>
      <c r="E31" s="81"/>
      <c r="F31" s="96"/>
      <c r="G31" s="96"/>
      <c r="H31" s="249"/>
      <c r="I31" s="249"/>
      <c r="J31" s="249"/>
      <c r="K31" s="250"/>
      <c r="L31" s="251"/>
      <c r="M31" s="252"/>
      <c r="N31" s="253"/>
      <c r="O31" s="243"/>
      <c r="P31" s="244"/>
      <c r="Q31" s="248"/>
      <c r="S31" s="254"/>
      <c r="T31" s="205"/>
      <c r="U31" s="205"/>
      <c r="V31" s="205"/>
      <c r="W31" s="205"/>
      <c r="X31" s="205"/>
      <c r="Y31" s="205"/>
      <c r="Z31" s="205"/>
    </row>
    <row r="32" spans="1:26" s="9" customFormat="1" ht="21.75" customHeight="1" thickTop="1" x14ac:dyDescent="0.25">
      <c r="A32" s="140" t="s">
        <v>114</v>
      </c>
      <c r="B32" s="141"/>
      <c r="C32" s="141"/>
      <c r="D32" s="141"/>
      <c r="E32" s="141"/>
      <c r="J32" s="191" t="s">
        <v>112</v>
      </c>
      <c r="K32" s="134"/>
      <c r="L32" s="191" t="s">
        <v>112</v>
      </c>
      <c r="O32" s="21"/>
      <c r="P32" s="21"/>
      <c r="Q32" s="248"/>
      <c r="S32" s="205"/>
      <c r="T32" s="205"/>
      <c r="U32" s="205"/>
      <c r="V32" s="205"/>
      <c r="W32" s="205"/>
      <c r="X32" s="205"/>
      <c r="Y32" s="205"/>
      <c r="Z32" s="205"/>
    </row>
    <row r="33" spans="1:26" s="9" customFormat="1" ht="40.5" customHeight="1" x14ac:dyDescent="0.25">
      <c r="A33" s="9" t="s">
        <v>94</v>
      </c>
      <c r="F33" s="255" t="s">
        <v>51</v>
      </c>
      <c r="G33" s="212"/>
      <c r="H33" s="255" t="s">
        <v>52</v>
      </c>
      <c r="I33" s="107"/>
      <c r="J33" s="255" t="s">
        <v>111</v>
      </c>
      <c r="K33" s="196"/>
      <c r="L33" s="255" t="s">
        <v>111</v>
      </c>
      <c r="M33" s="102"/>
      <c r="N33" s="111" t="s">
        <v>81</v>
      </c>
      <c r="O33" s="102"/>
      <c r="Q33" s="203"/>
      <c r="S33" s="205"/>
      <c r="T33" s="205"/>
      <c r="U33" s="205"/>
      <c r="V33" s="205"/>
      <c r="W33" s="205"/>
      <c r="X33" s="205"/>
      <c r="Y33" s="205"/>
      <c r="Z33" s="205"/>
    </row>
    <row r="34" spans="1:26" s="9" customFormat="1" ht="37.5" customHeight="1" x14ac:dyDescent="0.25">
      <c r="A34" s="9" t="s">
        <v>9</v>
      </c>
      <c r="F34" s="256"/>
      <c r="G34" s="120"/>
      <c r="H34" s="256"/>
      <c r="I34" s="108"/>
      <c r="J34" s="231"/>
      <c r="K34" s="214"/>
      <c r="L34" s="231"/>
      <c r="M34" s="77"/>
      <c r="N34" s="112"/>
      <c r="O34" s="77"/>
      <c r="Q34" s="202"/>
      <c r="R34" s="21"/>
      <c r="S34" s="205"/>
      <c r="T34" s="205"/>
      <c r="U34" s="205"/>
      <c r="V34" s="205"/>
      <c r="W34" s="205"/>
      <c r="X34" s="205"/>
      <c r="Y34" s="205"/>
      <c r="Z34" s="205"/>
    </row>
    <row r="35" spans="1:26" s="9" customFormat="1" ht="18" customHeight="1" x14ac:dyDescent="0.25">
      <c r="A35" s="9" t="s">
        <v>49</v>
      </c>
      <c r="F35" s="257">
        <v>1</v>
      </c>
      <c r="G35" s="213"/>
      <c r="H35" s="257">
        <v>2</v>
      </c>
      <c r="I35" s="103"/>
      <c r="J35" s="257">
        <v>1</v>
      </c>
      <c r="K35" s="215"/>
      <c r="L35" s="257">
        <v>2</v>
      </c>
      <c r="M35" s="103"/>
      <c r="N35" s="113"/>
      <c r="O35" s="103"/>
      <c r="Q35" s="202"/>
      <c r="S35" s="205"/>
      <c r="T35" s="205"/>
      <c r="U35" s="205"/>
      <c r="V35" s="205"/>
      <c r="W35" s="205"/>
      <c r="X35" s="205"/>
      <c r="Y35" s="205"/>
      <c r="Z35" s="205"/>
    </row>
    <row r="36" spans="1:26" s="9" customFormat="1" ht="17.25" customHeight="1" x14ac:dyDescent="0.25">
      <c r="A36" s="9" t="s">
        <v>72</v>
      </c>
      <c r="F36" s="258">
        <v>1</v>
      </c>
      <c r="G36" s="213"/>
      <c r="H36" s="258">
        <v>1</v>
      </c>
      <c r="I36" s="104"/>
      <c r="J36" s="258">
        <v>51</v>
      </c>
      <c r="K36" s="216"/>
      <c r="L36" s="258">
        <v>51</v>
      </c>
      <c r="M36" s="104"/>
      <c r="N36" s="114"/>
      <c r="O36" s="104"/>
      <c r="Q36" s="202"/>
      <c r="S36" s="206"/>
      <c r="T36" s="205"/>
      <c r="U36" s="205"/>
      <c r="V36" s="205"/>
      <c r="W36" s="205"/>
      <c r="X36" s="205"/>
      <c r="Y36" s="205"/>
      <c r="Z36" s="205"/>
    </row>
    <row r="37" spans="1:26" s="9" customFormat="1" ht="17.25" customHeight="1" x14ac:dyDescent="0.25">
      <c r="A37" s="9" t="s">
        <v>73</v>
      </c>
      <c r="F37" s="258">
        <v>50</v>
      </c>
      <c r="G37" s="213"/>
      <c r="H37" s="258">
        <v>50</v>
      </c>
      <c r="I37" s="104"/>
      <c r="J37" s="258">
        <v>100</v>
      </c>
      <c r="K37" s="216"/>
      <c r="L37" s="258">
        <v>100</v>
      </c>
      <c r="M37" s="104"/>
      <c r="N37" s="114"/>
      <c r="O37" s="104"/>
      <c r="Q37" s="202"/>
      <c r="S37" s="205"/>
      <c r="T37" s="205"/>
      <c r="U37" s="205"/>
      <c r="V37" s="205"/>
      <c r="W37" s="205"/>
      <c r="X37" s="205"/>
      <c r="Y37" s="205"/>
      <c r="Z37" s="205"/>
    </row>
    <row r="38" spans="1:26" s="9" customFormat="1" ht="17.25" customHeight="1" x14ac:dyDescent="0.25">
      <c r="A38" s="9" t="s">
        <v>77</v>
      </c>
      <c r="F38" s="142">
        <f>IF(F37&lt;&gt;0,(F37-F36+1),"")</f>
        <v>50</v>
      </c>
      <c r="G38" s="15"/>
      <c r="H38" s="142">
        <f>IF(H37&lt;&gt;0,(H37-H36+1),"")</f>
        <v>50</v>
      </c>
      <c r="I38" s="104"/>
      <c r="J38" s="142">
        <f>IF(J37&lt;&gt;0,(J37-J36+1),"")</f>
        <v>50</v>
      </c>
      <c r="K38" s="104"/>
      <c r="L38" s="142">
        <f>IF(L37&lt;&gt;0,(L37-L36+1),"")</f>
        <v>50</v>
      </c>
      <c r="M38" s="104"/>
      <c r="N38" s="115">
        <f>SUM(F38:M38)</f>
        <v>200</v>
      </c>
      <c r="O38" s="104">
        <f>O37</f>
        <v>0</v>
      </c>
      <c r="Q38" s="202"/>
      <c r="S38" s="205"/>
      <c r="T38" s="205"/>
      <c r="U38" s="205"/>
      <c r="V38" s="205"/>
      <c r="W38" s="205"/>
      <c r="X38" s="205"/>
      <c r="Y38" s="205"/>
      <c r="Z38" s="205"/>
    </row>
    <row r="39" spans="1:26" s="9" customFormat="1" ht="17.25" customHeight="1" x14ac:dyDescent="0.25">
      <c r="A39" s="9" t="s">
        <v>93</v>
      </c>
      <c r="F39" s="258"/>
      <c r="G39" s="213"/>
      <c r="H39" s="258">
        <v>25</v>
      </c>
      <c r="I39" s="216"/>
      <c r="J39" s="258"/>
      <c r="K39" s="216"/>
      <c r="L39" s="258">
        <v>10</v>
      </c>
      <c r="M39" s="104"/>
      <c r="N39" s="115">
        <f>SUM(F39:M39)</f>
        <v>35</v>
      </c>
      <c r="O39" s="104"/>
      <c r="Q39" s="202"/>
      <c r="S39" s="205"/>
      <c r="T39" s="205"/>
      <c r="U39" s="205"/>
      <c r="V39" s="205"/>
      <c r="W39" s="205"/>
      <c r="X39" s="205"/>
      <c r="Y39" s="205"/>
      <c r="Z39" s="205"/>
    </row>
    <row r="40" spans="1:26" s="9" customFormat="1" ht="17.25" customHeight="1" x14ac:dyDescent="0.25">
      <c r="A40" s="9" t="s">
        <v>56</v>
      </c>
      <c r="F40" s="259">
        <v>1</v>
      </c>
      <c r="G40" s="217"/>
      <c r="H40" s="259">
        <v>1</v>
      </c>
      <c r="I40" s="218"/>
      <c r="J40" s="259"/>
      <c r="K40" s="218"/>
      <c r="L40" s="259"/>
      <c r="M40" s="105"/>
      <c r="N40" s="116">
        <f>SUM(F40:M40)</f>
        <v>2</v>
      </c>
      <c r="O40" s="184"/>
      <c r="Q40" s="202"/>
      <c r="S40" s="205"/>
      <c r="T40" s="205"/>
      <c r="U40" s="205"/>
      <c r="V40" s="205"/>
      <c r="W40" s="205"/>
      <c r="X40" s="205"/>
      <c r="Y40" s="205"/>
      <c r="Z40" s="205"/>
    </row>
    <row r="41" spans="1:26" s="9" customFormat="1" ht="15" customHeight="1" x14ac:dyDescent="0.25">
      <c r="A41" s="9" t="s">
        <v>75</v>
      </c>
      <c r="F41" s="143">
        <f>IF(ISERROR(F38-F39-F40),"",F38-F39-F40)</f>
        <v>49</v>
      </c>
      <c r="G41" s="13"/>
      <c r="H41" s="143">
        <f>IF(ISERROR(H38-H39-H40),"",H38-H39-H40)</f>
        <v>24</v>
      </c>
      <c r="I41" s="106"/>
      <c r="J41" s="143">
        <f>IF(ISERROR(J38-J39-J40),"",J38-J39-J40)</f>
        <v>50</v>
      </c>
      <c r="K41" s="106"/>
      <c r="L41" s="143">
        <f>IF(ISERROR(L38-L39-L40),"",L38-L39-L40)</f>
        <v>40</v>
      </c>
      <c r="M41" s="106">
        <f>M38-M39-M40</f>
        <v>0</v>
      </c>
      <c r="N41" s="117">
        <f>SUM(F41:M41)</f>
        <v>163</v>
      </c>
      <c r="O41" s="184">
        <f>O39-O40</f>
        <v>0</v>
      </c>
      <c r="Q41" s="202"/>
      <c r="S41" s="205"/>
      <c r="T41" s="205"/>
      <c r="U41" s="205"/>
      <c r="V41" s="205"/>
      <c r="W41" s="205"/>
      <c r="X41" s="205"/>
      <c r="Y41" s="205"/>
      <c r="Z41" s="205"/>
    </row>
    <row r="42" spans="1:26" s="9" customFormat="1" ht="17.25" customHeight="1" thickBot="1" x14ac:dyDescent="0.3">
      <c r="A42" s="94" t="s">
        <v>115</v>
      </c>
      <c r="B42" s="81"/>
      <c r="C42" s="81"/>
      <c r="D42" s="81"/>
      <c r="E42" s="81"/>
      <c r="F42" s="133">
        <f>IF(ISERROR(F35*F41),"",F35*F41)</f>
        <v>49</v>
      </c>
      <c r="G42" s="133"/>
      <c r="H42" s="133">
        <f>IF(ISERROR(H35*H41),"",H35*H41)</f>
        <v>48</v>
      </c>
      <c r="I42" s="133"/>
      <c r="J42" s="133">
        <f>IF(ISERROR(J35*J41),"",J35*J41)</f>
        <v>50</v>
      </c>
      <c r="K42" s="133"/>
      <c r="L42" s="133">
        <f>IF(ISERROR(L35*L41),"",L35*L41)</f>
        <v>80</v>
      </c>
      <c r="M42" s="133">
        <f>M35*M41</f>
        <v>0</v>
      </c>
      <c r="N42" s="211">
        <f>SUM(F42:M42)</f>
        <v>227</v>
      </c>
      <c r="O42" s="93">
        <f>O35*O41</f>
        <v>0</v>
      </c>
      <c r="Q42" s="202"/>
      <c r="S42" s="205"/>
      <c r="T42" s="205"/>
      <c r="U42" s="205"/>
      <c r="V42" s="205"/>
      <c r="W42" s="205"/>
      <c r="X42" s="205"/>
      <c r="Y42" s="205"/>
      <c r="Z42" s="205"/>
    </row>
    <row r="43" spans="1:26" s="9" customFormat="1" ht="17.25" customHeight="1" thickTop="1" thickBot="1" x14ac:dyDescent="0.3">
      <c r="A43" s="147" t="s">
        <v>92</v>
      </c>
      <c r="B43" s="148"/>
      <c r="C43" s="148"/>
      <c r="D43" s="148"/>
      <c r="E43" s="148"/>
      <c r="F43" s="149"/>
      <c r="G43" s="150"/>
      <c r="H43" s="149"/>
      <c r="I43" s="149"/>
      <c r="J43" s="149"/>
      <c r="K43" s="149"/>
      <c r="L43" s="149"/>
      <c r="M43" s="149"/>
      <c r="N43" s="97">
        <f>N30+N42</f>
        <v>725</v>
      </c>
      <c r="O43" s="93"/>
      <c r="Q43" s="202"/>
      <c r="S43" s="205"/>
      <c r="T43" s="205"/>
      <c r="U43" s="205"/>
      <c r="V43" s="205"/>
      <c r="W43" s="205"/>
      <c r="X43" s="205"/>
      <c r="Y43" s="205"/>
      <c r="Z43" s="205"/>
    </row>
    <row r="44" spans="1:26" s="9" customFormat="1" ht="25.5" customHeight="1" thickTop="1" x14ac:dyDescent="0.25">
      <c r="A44" s="121" t="s">
        <v>10</v>
      </c>
      <c r="B44" s="122"/>
      <c r="C44" s="122"/>
      <c r="D44" s="122"/>
      <c r="E44" s="122"/>
      <c r="F44" s="122"/>
      <c r="H44" s="21"/>
      <c r="I44" s="21"/>
      <c r="J44" s="17" t="s">
        <v>11</v>
      </c>
      <c r="K44" s="17"/>
      <c r="M44" s="17"/>
      <c r="Q44" s="202"/>
      <c r="S44" s="205"/>
      <c r="T44" s="205"/>
      <c r="U44" s="205"/>
      <c r="V44" s="205"/>
      <c r="W44" s="205"/>
      <c r="X44" s="205"/>
      <c r="Y44" s="205"/>
      <c r="Z44" s="205"/>
    </row>
    <row r="45" spans="1:26" s="9" customFormat="1" ht="30" customHeight="1" x14ac:dyDescent="0.25">
      <c r="A45" s="122"/>
      <c r="B45" s="123" t="s">
        <v>12</v>
      </c>
      <c r="C45" s="124"/>
      <c r="D45" s="123" t="s">
        <v>13</v>
      </c>
      <c r="E45" s="124"/>
      <c r="F45" s="123" t="s">
        <v>14</v>
      </c>
      <c r="G45" s="19"/>
      <c r="H45" s="19"/>
      <c r="I45" s="19"/>
      <c r="J45" s="20" t="s">
        <v>15</v>
      </c>
      <c r="K45" s="21"/>
      <c r="L45" s="20" t="s">
        <v>16</v>
      </c>
      <c r="M45" s="22"/>
      <c r="N45" s="18" t="s">
        <v>17</v>
      </c>
      <c r="O45" s="23"/>
      <c r="Q45" s="202"/>
      <c r="S45" s="205"/>
      <c r="T45" s="205"/>
      <c r="U45" s="205"/>
      <c r="V45" s="205"/>
      <c r="W45" s="205"/>
      <c r="X45" s="205"/>
      <c r="Y45" s="205"/>
      <c r="Z45" s="205"/>
    </row>
    <row r="46" spans="1:26" s="9" customFormat="1" ht="19.5" customHeight="1" x14ac:dyDescent="0.25">
      <c r="A46" s="122" t="s">
        <v>78</v>
      </c>
      <c r="B46" s="125">
        <f>L27</f>
        <v>237</v>
      </c>
      <c r="C46" s="122"/>
      <c r="D46" s="126">
        <f>B27</f>
        <v>2</v>
      </c>
      <c r="E46" s="127"/>
      <c r="F46" s="128">
        <f t="shared" ref="F46:F51" si="0">IF(ISERROR(B46*D46),"",(B46*D46))</f>
        <v>474</v>
      </c>
      <c r="G46" s="21"/>
      <c r="H46" s="21"/>
      <c r="I46" s="21"/>
      <c r="J46" s="260">
        <v>39375</v>
      </c>
      <c r="K46" s="24"/>
      <c r="L46" s="261">
        <v>13</v>
      </c>
      <c r="M46" s="25"/>
      <c r="N46" s="257">
        <v>200</v>
      </c>
      <c r="O46" s="26"/>
      <c r="P46" s="27"/>
      <c r="Q46" s="202"/>
      <c r="S46" s="205"/>
      <c r="T46" s="205"/>
      <c r="U46" s="205"/>
      <c r="V46" s="205"/>
      <c r="W46" s="205"/>
      <c r="X46" s="205"/>
      <c r="Y46" s="205"/>
      <c r="Z46" s="205"/>
    </row>
    <row r="47" spans="1:26" s="9" customFormat="1" ht="19.5" customHeight="1" x14ac:dyDescent="0.25">
      <c r="A47" s="122" t="s">
        <v>78</v>
      </c>
      <c r="B47" s="125">
        <f>L29</f>
        <v>6</v>
      </c>
      <c r="C47" s="122"/>
      <c r="D47" s="74">
        <f>B29</f>
        <v>4</v>
      </c>
      <c r="E47" s="129"/>
      <c r="F47" s="128">
        <f t="shared" si="0"/>
        <v>24</v>
      </c>
      <c r="G47" s="21"/>
      <c r="H47" s="21"/>
      <c r="I47" s="21"/>
      <c r="J47" s="260">
        <v>39396</v>
      </c>
      <c r="K47" s="28"/>
      <c r="L47" s="261">
        <v>15</v>
      </c>
      <c r="N47" s="262">
        <v>500</v>
      </c>
      <c r="Q47" s="202"/>
      <c r="S47" s="205"/>
      <c r="T47" s="205"/>
      <c r="U47" s="205"/>
      <c r="V47" s="205"/>
      <c r="W47" s="205"/>
      <c r="X47" s="205"/>
      <c r="Y47" s="205"/>
      <c r="Z47" s="205"/>
    </row>
    <row r="48" spans="1:26" s="9" customFormat="1" ht="15" customHeight="1" x14ac:dyDescent="0.25">
      <c r="A48" s="122" t="s">
        <v>79</v>
      </c>
      <c r="B48" s="125">
        <f>F41</f>
        <v>49</v>
      </c>
      <c r="C48" s="122"/>
      <c r="D48" s="74">
        <f>F35</f>
        <v>1</v>
      </c>
      <c r="E48" s="129"/>
      <c r="F48" s="128">
        <f t="shared" si="0"/>
        <v>49</v>
      </c>
      <c r="G48" s="21"/>
      <c r="H48" s="21"/>
      <c r="I48" s="21"/>
      <c r="J48" s="260">
        <v>39397</v>
      </c>
      <c r="K48" s="28"/>
      <c r="L48" s="261">
        <v>16</v>
      </c>
      <c r="N48" s="262">
        <v>25</v>
      </c>
      <c r="Q48" s="202"/>
      <c r="S48" s="205"/>
      <c r="T48" s="205"/>
      <c r="U48" s="205"/>
      <c r="V48" s="205"/>
      <c r="W48" s="205"/>
      <c r="X48" s="205"/>
      <c r="Y48" s="205"/>
      <c r="Z48" s="205"/>
    </row>
    <row r="49" spans="1:26" s="9" customFormat="1" ht="15" customHeight="1" x14ac:dyDescent="0.25">
      <c r="A49" s="122" t="s">
        <v>80</v>
      </c>
      <c r="B49" s="125">
        <f>H41</f>
        <v>24</v>
      </c>
      <c r="C49" s="122"/>
      <c r="D49" s="74">
        <f>H35</f>
        <v>2</v>
      </c>
      <c r="E49" s="129"/>
      <c r="F49" s="128">
        <f t="shared" si="0"/>
        <v>48</v>
      </c>
      <c r="G49" s="21"/>
      <c r="H49" s="21"/>
      <c r="I49" s="21"/>
      <c r="J49" s="260"/>
      <c r="K49" s="28"/>
      <c r="L49" s="261"/>
      <c r="N49" s="262"/>
      <c r="Q49" s="202"/>
      <c r="S49" s="205"/>
      <c r="T49" s="205"/>
      <c r="U49" s="205"/>
      <c r="V49" s="205"/>
      <c r="W49" s="205"/>
      <c r="X49" s="205"/>
      <c r="Y49" s="205"/>
      <c r="Z49" s="205"/>
    </row>
    <row r="50" spans="1:26" s="9" customFormat="1" ht="15" customHeight="1" x14ac:dyDescent="0.25">
      <c r="A50" s="122" t="s">
        <v>80</v>
      </c>
      <c r="B50" s="135">
        <f>J41</f>
        <v>50</v>
      </c>
      <c r="C50" s="130"/>
      <c r="D50" s="74">
        <f>J35</f>
        <v>1</v>
      </c>
      <c r="E50" s="131"/>
      <c r="F50" s="128">
        <f t="shared" si="0"/>
        <v>50</v>
      </c>
      <c r="G50" s="21"/>
      <c r="H50" s="21"/>
      <c r="I50" s="21"/>
      <c r="J50" s="263"/>
      <c r="K50" s="28"/>
      <c r="L50" s="264"/>
      <c r="M50" s="21"/>
      <c r="N50" s="265"/>
      <c r="O50" s="21"/>
      <c r="P50" s="21"/>
      <c r="Q50" s="202"/>
      <c r="S50" s="205"/>
      <c r="T50" s="205"/>
      <c r="U50" s="205"/>
      <c r="V50" s="205"/>
      <c r="W50" s="205"/>
      <c r="X50" s="205"/>
      <c r="Y50" s="205"/>
      <c r="Z50" s="205"/>
    </row>
    <row r="51" spans="1:26" s="9" customFormat="1" ht="15" customHeight="1" x14ac:dyDescent="0.25">
      <c r="A51" s="122" t="s">
        <v>80</v>
      </c>
      <c r="B51" s="135">
        <f>L41</f>
        <v>40</v>
      </c>
      <c r="C51" s="130"/>
      <c r="D51" s="74">
        <f>L35</f>
        <v>2</v>
      </c>
      <c r="E51" s="131"/>
      <c r="F51" s="128">
        <f t="shared" si="0"/>
        <v>80</v>
      </c>
      <c r="G51" s="21"/>
      <c r="H51" s="151" t="s">
        <v>130</v>
      </c>
      <c r="I51" s="152"/>
      <c r="J51" s="153"/>
      <c r="K51" s="154"/>
      <c r="L51" s="118"/>
      <c r="M51" s="21"/>
      <c r="N51" s="145">
        <f>'Additional Deposits'!G20</f>
        <v>0</v>
      </c>
      <c r="O51" s="21"/>
      <c r="P51" s="21"/>
      <c r="Q51" s="202"/>
      <c r="S51" s="205"/>
      <c r="T51" s="205"/>
      <c r="U51" s="205"/>
      <c r="V51" s="205"/>
      <c r="W51" s="205"/>
      <c r="X51" s="205"/>
      <c r="Y51" s="205"/>
      <c r="Z51" s="205"/>
    </row>
    <row r="52" spans="1:26" s="9" customFormat="1" ht="20.25" customHeight="1" x14ac:dyDescent="0.25">
      <c r="A52" s="121" t="s">
        <v>18</v>
      </c>
      <c r="B52" s="122"/>
      <c r="C52" s="122"/>
      <c r="D52" s="132"/>
      <c r="E52" s="132"/>
      <c r="F52" s="185">
        <f>SUM(F46:F51)</f>
        <v>725</v>
      </c>
      <c r="H52" s="21"/>
      <c r="I52" s="21"/>
      <c r="J52" s="8" t="s">
        <v>19</v>
      </c>
      <c r="M52" s="25"/>
      <c r="N52" s="186">
        <f>SUM(N46:N51)</f>
        <v>725</v>
      </c>
      <c r="O52" s="30"/>
      <c r="Q52" s="202"/>
      <c r="S52" s="205"/>
      <c r="T52" s="205"/>
      <c r="U52" s="205"/>
      <c r="V52" s="205"/>
      <c r="W52" s="205"/>
      <c r="X52" s="205"/>
      <c r="Y52" s="205"/>
      <c r="Z52" s="205"/>
    </row>
    <row r="53" spans="1:26" s="9" customFormat="1" ht="21" customHeight="1" thickBot="1" x14ac:dyDescent="0.3">
      <c r="F53" s="99"/>
      <c r="L53" s="31" t="s">
        <v>20</v>
      </c>
      <c r="M53" s="32"/>
      <c r="P53" s="219">
        <f>+N52-F52</f>
        <v>0</v>
      </c>
      <c r="Q53" s="202"/>
      <c r="S53" s="205"/>
      <c r="T53" s="205"/>
      <c r="U53" s="205"/>
      <c r="V53" s="205"/>
      <c r="W53" s="205"/>
      <c r="X53" s="205"/>
      <c r="Y53" s="205"/>
      <c r="Z53" s="205"/>
    </row>
    <row r="54" spans="1:26" s="9" customFormat="1" ht="9.75" customHeight="1" thickTop="1" thickBot="1" x14ac:dyDescent="0.3">
      <c r="A54" s="81"/>
      <c r="B54" s="81"/>
      <c r="C54" s="81"/>
      <c r="D54" s="81"/>
      <c r="E54" s="81"/>
      <c r="F54" s="98"/>
      <c r="G54" s="81"/>
      <c r="H54" s="81"/>
      <c r="I54" s="81"/>
      <c r="J54" s="81"/>
      <c r="K54" s="81"/>
      <c r="L54" s="199"/>
      <c r="M54" s="200"/>
      <c r="N54" s="81"/>
      <c r="O54" s="81"/>
      <c r="P54" s="119"/>
      <c r="Q54" s="202"/>
      <c r="S54" s="205"/>
      <c r="T54" s="205"/>
      <c r="U54" s="205"/>
      <c r="V54" s="205"/>
      <c r="W54" s="205"/>
      <c r="X54" s="205"/>
      <c r="Y54" s="205"/>
      <c r="Z54" s="205"/>
    </row>
    <row r="55" spans="1:26" s="9" customFormat="1" ht="23.25" customHeight="1" thickTop="1" x14ac:dyDescent="0.25">
      <c r="A55" s="9" t="s">
        <v>21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02"/>
      <c r="S55" s="205"/>
      <c r="T55" s="205"/>
      <c r="U55" s="205"/>
      <c r="V55" s="205"/>
      <c r="W55" s="205"/>
      <c r="X55" s="205"/>
      <c r="Y55" s="205"/>
      <c r="Z55" s="205"/>
    </row>
    <row r="56" spans="1:26" s="9" customFormat="1" ht="18" customHeight="1" x14ac:dyDescent="0.25">
      <c r="A56" s="29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02"/>
      <c r="S56" s="205"/>
      <c r="T56" s="205"/>
      <c r="U56" s="205"/>
      <c r="V56" s="205"/>
      <c r="W56" s="205"/>
      <c r="X56" s="205"/>
      <c r="Y56" s="205"/>
      <c r="Z56" s="205"/>
    </row>
    <row r="57" spans="1:26" s="9" customFormat="1" ht="15" customHeight="1" x14ac:dyDescent="0.25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02"/>
      <c r="S57" s="205"/>
      <c r="T57" s="205"/>
      <c r="U57" s="205"/>
      <c r="V57" s="205"/>
      <c r="W57" s="205"/>
      <c r="X57" s="205"/>
      <c r="Y57" s="205"/>
      <c r="Z57" s="205"/>
    </row>
    <row r="58" spans="1:26" s="9" customFormat="1" ht="15" customHeight="1" x14ac:dyDescent="0.25">
      <c r="A58" s="29" t="s">
        <v>102</v>
      </c>
      <c r="B58" s="21"/>
      <c r="C58" s="21"/>
      <c r="D58" s="21"/>
      <c r="E58" s="279"/>
      <c r="F58" s="279"/>
      <c r="G58" s="279"/>
      <c r="H58" s="279"/>
      <c r="I58" s="279"/>
      <c r="J58" s="279"/>
      <c r="K58" s="279"/>
      <c r="L58" s="279"/>
      <c r="M58" s="279"/>
      <c r="N58" s="13" t="s">
        <v>104</v>
      </c>
      <c r="O58" s="280"/>
      <c r="P58" s="280"/>
      <c r="Q58" s="202"/>
      <c r="S58" s="205"/>
      <c r="T58" s="205"/>
      <c r="U58" s="205"/>
      <c r="V58" s="205"/>
      <c r="W58" s="205"/>
      <c r="X58" s="205"/>
      <c r="Y58" s="205"/>
      <c r="Z58" s="205"/>
    </row>
    <row r="59" spans="1:26" s="9" customFormat="1" ht="19.5" customHeight="1" x14ac:dyDescent="0.25">
      <c r="A59" s="29" t="s">
        <v>102</v>
      </c>
      <c r="B59" s="21"/>
      <c r="C59" s="21"/>
      <c r="D59" s="21"/>
      <c r="E59" s="279"/>
      <c r="F59" s="279"/>
      <c r="G59" s="279"/>
      <c r="H59" s="279"/>
      <c r="I59" s="279"/>
      <c r="J59" s="279"/>
      <c r="K59" s="279"/>
      <c r="L59" s="279"/>
      <c r="M59" s="279"/>
      <c r="N59" s="13" t="s">
        <v>104</v>
      </c>
      <c r="O59" s="280"/>
      <c r="P59" s="280"/>
      <c r="Q59" s="202"/>
      <c r="S59" s="205"/>
      <c r="T59" s="205"/>
      <c r="U59" s="205"/>
      <c r="V59" s="205"/>
      <c r="W59" s="205"/>
      <c r="X59" s="205"/>
      <c r="Y59" s="205"/>
      <c r="Z59" s="205"/>
    </row>
    <row r="60" spans="1:26" s="9" customFormat="1" ht="19.5" customHeight="1" thickBot="1" x14ac:dyDescent="0.3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02"/>
      <c r="S60" s="205"/>
      <c r="T60" s="205"/>
      <c r="U60" s="205"/>
      <c r="V60" s="205"/>
      <c r="W60" s="205"/>
      <c r="X60" s="205"/>
      <c r="Y60" s="205"/>
      <c r="Z60" s="205"/>
    </row>
    <row r="61" spans="1:26" s="9" customFormat="1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02"/>
      <c r="S61" s="205"/>
      <c r="T61" s="205"/>
      <c r="U61" s="205"/>
      <c r="V61" s="205"/>
      <c r="W61" s="205"/>
      <c r="X61" s="205"/>
      <c r="Y61" s="205"/>
      <c r="Z61" s="205"/>
    </row>
  </sheetData>
  <sheetProtection password="DBCD" sheet="1" objects="1" scenarios="1"/>
  <mergeCells count="18">
    <mergeCell ref="B8:F8"/>
    <mergeCell ref="E59:M59"/>
    <mergeCell ref="O59:P59"/>
    <mergeCell ref="B55:P55"/>
    <mergeCell ref="C25:D25"/>
    <mergeCell ref="J25:K25"/>
    <mergeCell ref="A56:P56"/>
    <mergeCell ref="A57:P57"/>
    <mergeCell ref="A2:P2"/>
    <mergeCell ref="A3:P3"/>
    <mergeCell ref="C5:N5"/>
    <mergeCell ref="B7:F7"/>
    <mergeCell ref="L7:P7"/>
    <mergeCell ref="E58:M58"/>
    <mergeCell ref="O58:P58"/>
    <mergeCell ref="C29:D29"/>
    <mergeCell ref="C27:D27"/>
    <mergeCell ref="A60:P60"/>
  </mergeCells>
  <phoneticPr fontId="0" type="noConversion"/>
  <printOptions horizontalCentered="1"/>
  <pageMargins left="0.25" right="0.25" top="0.5" bottom="0.5" header="0" footer="0.25"/>
  <pageSetup scale="44" orientation="portrait" r:id="rId1"/>
  <headerFooter alignWithMargins="0">
    <oddFooter>&amp;L&amp;"Times New Roman,Regular"&amp;8&amp;Z&amp;F&amp;F</oddFooter>
  </headerFooter>
  <ignoredErrors>
    <ignoredError sqref="L18 F18 N20" unlockedFormula="1"/>
    <ignoredError sqref="N4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U60"/>
  <sheetViews>
    <sheetView showGridLines="0" showZeros="0" workbookViewId="0">
      <selection activeCell="A3" sqref="A3:P3"/>
    </sheetView>
  </sheetViews>
  <sheetFormatPr defaultColWidth="8.85546875" defaultRowHeight="12.75" x14ac:dyDescent="0.2"/>
  <cols>
    <col min="1" max="1" width="7.5703125" style="3" customWidth="1"/>
    <col min="2" max="2" width="7.7109375" style="3" bestFit="1" customWidth="1"/>
    <col min="3" max="3" width="1.42578125" style="3" customWidth="1"/>
    <col min="4" max="4" width="9.42578125" style="3" customWidth="1"/>
    <col min="5" max="5" width="1.42578125" style="3" customWidth="1"/>
    <col min="6" max="6" width="11.5703125" style="3" customWidth="1"/>
    <col min="7" max="7" width="1.5703125" style="3" customWidth="1"/>
    <col min="8" max="8" width="12" style="3" bestFit="1" customWidth="1"/>
    <col min="9" max="9" width="1.5703125" style="3" customWidth="1"/>
    <col min="10" max="10" width="12.7109375" style="3" bestFit="1" customWidth="1"/>
    <col min="11" max="11" width="1.5703125" style="3" customWidth="1"/>
    <col min="12" max="12" width="12.28515625" style="3" customWidth="1"/>
    <col min="13" max="13" width="1.5703125" style="3" customWidth="1"/>
    <col min="14" max="14" width="12.5703125" style="3" customWidth="1"/>
    <col min="15" max="15" width="2.28515625" style="3" customWidth="1"/>
    <col min="16" max="16" width="13.5703125" style="3" bestFit="1" customWidth="1"/>
    <col min="17" max="16384" width="8.85546875" style="3"/>
  </cols>
  <sheetData>
    <row r="1" spans="1:1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x14ac:dyDescent="0.25">
      <c r="A2" s="4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</row>
    <row r="4" spans="1:16" ht="15" customHeight="1" thickBot="1" x14ac:dyDescent="0.3">
      <c r="A4" s="5" t="s">
        <v>129</v>
      </c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9" customFormat="1" ht="18" customHeight="1" thickTop="1" x14ac:dyDescent="0.25">
      <c r="A5" s="8" t="s">
        <v>103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10" t="s">
        <v>1</v>
      </c>
      <c r="P5" s="169"/>
    </row>
    <row r="6" spans="1:16" s="9" customFormat="1" ht="25.5" customHeight="1" x14ac:dyDescent="0.25">
      <c r="A6" s="11" t="s">
        <v>2</v>
      </c>
      <c r="P6" s="9" t="s">
        <v>3</v>
      </c>
    </row>
    <row r="7" spans="1:16" s="9" customFormat="1" ht="16.5" customHeight="1" x14ac:dyDescent="0.2">
      <c r="A7" s="9" t="s">
        <v>4</v>
      </c>
      <c r="B7" s="301"/>
      <c r="C7" s="301"/>
      <c r="D7" s="301"/>
      <c r="E7" s="301"/>
      <c r="F7" s="301"/>
      <c r="G7" s="12"/>
      <c r="H7" s="12"/>
      <c r="I7" s="12"/>
      <c r="J7" s="13" t="s">
        <v>5</v>
      </c>
      <c r="L7" s="306"/>
      <c r="M7" s="306"/>
      <c r="N7" s="306"/>
      <c r="O7" s="306"/>
      <c r="P7" s="306"/>
    </row>
    <row r="8" spans="1:16" s="9" customFormat="1" ht="16.5" customHeight="1" x14ac:dyDescent="0.2">
      <c r="A8" s="9" t="s">
        <v>6</v>
      </c>
      <c r="B8" s="302"/>
      <c r="C8" s="303"/>
      <c r="D8" s="303"/>
      <c r="E8" s="303"/>
      <c r="F8" s="303"/>
      <c r="J8" s="13" t="s">
        <v>7</v>
      </c>
      <c r="L8" s="306"/>
      <c r="M8" s="306"/>
      <c r="N8" s="306"/>
      <c r="O8" s="306"/>
      <c r="P8" s="306"/>
    </row>
    <row r="9" spans="1:16" s="9" customFormat="1" ht="17.25" customHeight="1" x14ac:dyDescent="0.2">
      <c r="A9" s="9" t="s">
        <v>8</v>
      </c>
      <c r="B9" s="306"/>
      <c r="C9" s="306"/>
      <c r="D9" s="306"/>
      <c r="E9" s="306"/>
      <c r="F9" s="306"/>
    </row>
    <row r="10" spans="1:16" s="9" customFormat="1" ht="23.25" customHeight="1" x14ac:dyDescent="0.25">
      <c r="A10" s="136" t="s">
        <v>83</v>
      </c>
      <c r="B10" s="137"/>
      <c r="C10" s="137"/>
      <c r="D10" s="137"/>
      <c r="E10" s="77"/>
      <c r="F10" s="77"/>
    </row>
    <row r="11" spans="1:16" s="9" customFormat="1" ht="17.25" customHeight="1" x14ac:dyDescent="0.2">
      <c r="B11" s="79" t="s">
        <v>84</v>
      </c>
      <c r="C11" s="77" t="s">
        <v>59</v>
      </c>
      <c r="E11" s="77"/>
      <c r="F11" s="155"/>
      <c r="H11" s="29" t="s">
        <v>85</v>
      </c>
      <c r="I11" s="29"/>
      <c r="J11" s="9" t="s">
        <v>86</v>
      </c>
      <c r="L11" s="155"/>
      <c r="P11" s="21"/>
    </row>
    <row r="12" spans="1:16" s="9" customFormat="1" ht="17.25" customHeight="1" x14ac:dyDescent="0.2">
      <c r="C12" s="77" t="s">
        <v>60</v>
      </c>
      <c r="E12" s="77"/>
      <c r="F12" s="155"/>
      <c r="J12" s="9" t="s">
        <v>67</v>
      </c>
      <c r="L12" s="155"/>
      <c r="P12" s="21"/>
    </row>
    <row r="13" spans="1:16" s="9" customFormat="1" ht="17.25" customHeight="1" x14ac:dyDescent="0.2">
      <c r="C13" s="77" t="s">
        <v>61</v>
      </c>
      <c r="E13" s="77"/>
      <c r="F13" s="155"/>
      <c r="J13" s="9" t="s">
        <v>68</v>
      </c>
      <c r="L13" s="155"/>
      <c r="P13" s="21"/>
    </row>
    <row r="14" spans="1:16" s="9" customFormat="1" ht="17.25" customHeight="1" x14ac:dyDescent="0.2">
      <c r="C14" s="77" t="s">
        <v>62</v>
      </c>
      <c r="E14" s="77"/>
      <c r="F14" s="155"/>
      <c r="J14" s="9" t="s">
        <v>69</v>
      </c>
      <c r="L14" s="155"/>
      <c r="P14" s="21"/>
    </row>
    <row r="15" spans="1:16" s="9" customFormat="1" ht="17.25" customHeight="1" x14ac:dyDescent="0.2">
      <c r="C15" s="77" t="s">
        <v>63</v>
      </c>
      <c r="E15" s="77"/>
      <c r="F15" s="155"/>
      <c r="J15" s="9" t="s">
        <v>70</v>
      </c>
      <c r="L15" s="155"/>
      <c r="P15" s="21"/>
    </row>
    <row r="16" spans="1:16" s="9" customFormat="1" ht="17.25" customHeight="1" x14ac:dyDescent="0.2">
      <c r="B16" s="77"/>
      <c r="C16" s="77" t="s">
        <v>64</v>
      </c>
      <c r="E16" s="77"/>
      <c r="F16" s="155"/>
      <c r="J16" s="9" t="s">
        <v>87</v>
      </c>
      <c r="L16" s="157"/>
      <c r="P16" s="21"/>
    </row>
    <row r="17" spans="1:21" s="9" customFormat="1" ht="17.25" customHeight="1" x14ac:dyDescent="0.2">
      <c r="B17" s="77"/>
      <c r="C17" s="77" t="s">
        <v>65</v>
      </c>
      <c r="E17" s="77"/>
      <c r="F17" s="155"/>
      <c r="L17" s="87"/>
      <c r="P17" s="21"/>
    </row>
    <row r="18" spans="1:21" s="9" customFormat="1" ht="24" customHeight="1" thickBot="1" x14ac:dyDescent="0.25">
      <c r="B18" s="79" t="s">
        <v>66</v>
      </c>
      <c r="E18" s="77"/>
      <c r="F18" s="100">
        <f>SUM(F11:F17)</f>
        <v>0</v>
      </c>
      <c r="H18" s="29" t="s">
        <v>71</v>
      </c>
      <c r="I18" s="29"/>
      <c r="L18" s="95">
        <f>SUM(L11:L17)</f>
        <v>0</v>
      </c>
      <c r="P18" s="21"/>
    </row>
    <row r="19" spans="1:21" s="9" customFormat="1" ht="21.75" customHeight="1" thickTop="1" thickBot="1" x14ac:dyDescent="0.25">
      <c r="B19" s="79"/>
      <c r="E19" s="77"/>
      <c r="F19" s="80"/>
      <c r="H19" s="29" t="s">
        <v>89</v>
      </c>
      <c r="I19" s="29"/>
      <c r="L19" s="158"/>
      <c r="N19" s="21"/>
      <c r="P19" s="21"/>
    </row>
    <row r="20" spans="1:21" s="9" customFormat="1" ht="23.25" customHeight="1" thickTop="1" thickBot="1" x14ac:dyDescent="0.3">
      <c r="B20" s="79"/>
      <c r="F20" s="80"/>
      <c r="L20" s="73" t="s">
        <v>88</v>
      </c>
      <c r="N20" s="183">
        <f>F18+L18+L19</f>
        <v>0</v>
      </c>
      <c r="P20" s="21"/>
    </row>
    <row r="21" spans="1:21" s="9" customFormat="1" ht="17.25" customHeight="1" thickTop="1" x14ac:dyDescent="0.2">
      <c r="B21" s="77"/>
      <c r="C21" s="77"/>
      <c r="E21" s="77"/>
      <c r="K21" s="13"/>
      <c r="L21" s="83" t="s">
        <v>91</v>
      </c>
      <c r="N21" s="159"/>
      <c r="P21" s="21"/>
    </row>
    <row r="22" spans="1:21" s="9" customFormat="1" ht="21" customHeight="1" thickBot="1" x14ac:dyDescent="0.3">
      <c r="B22" s="77"/>
      <c r="C22" s="77"/>
      <c r="D22" s="77"/>
      <c r="E22" s="77"/>
      <c r="K22" s="90"/>
      <c r="L22" s="88" t="s">
        <v>90</v>
      </c>
      <c r="M22" s="89"/>
      <c r="N22" s="101">
        <f>N20-N21</f>
        <v>0</v>
      </c>
    </row>
    <row r="23" spans="1:21" s="9" customFormat="1" ht="15" customHeight="1" thickTop="1" thickBot="1" x14ac:dyDescent="0.25">
      <c r="A23" s="81"/>
      <c r="B23" s="84"/>
      <c r="C23" s="84"/>
      <c r="D23" s="84"/>
      <c r="E23" s="84"/>
      <c r="F23" s="81"/>
      <c r="G23" s="81"/>
      <c r="H23" s="81"/>
      <c r="I23" s="81"/>
      <c r="J23" s="81"/>
      <c r="K23" s="85"/>
      <c r="L23" s="86"/>
      <c r="M23" s="81"/>
      <c r="N23" s="82"/>
    </row>
    <row r="24" spans="1:21" s="9" customFormat="1" ht="19.5" customHeight="1" thickTop="1" x14ac:dyDescent="0.25">
      <c r="A24" s="138" t="s">
        <v>82</v>
      </c>
      <c r="B24" s="139"/>
      <c r="C24" s="139"/>
      <c r="D24" s="139"/>
      <c r="E24" s="55"/>
      <c r="F24" s="56"/>
      <c r="G24" s="56"/>
      <c r="H24" s="56"/>
      <c r="I24" s="56"/>
      <c r="J24" s="57"/>
      <c r="K24" s="58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9" customFormat="1" ht="27" customHeight="1" x14ac:dyDescent="0.2">
      <c r="A25" s="59" t="s">
        <v>54</v>
      </c>
      <c r="B25" s="60" t="s">
        <v>13</v>
      </c>
      <c r="C25" s="305" t="s">
        <v>74</v>
      </c>
      <c r="D25" s="305"/>
      <c r="E25" s="55"/>
      <c r="F25" s="56" t="s">
        <v>73</v>
      </c>
      <c r="G25" s="56"/>
      <c r="H25" s="61" t="s">
        <v>55</v>
      </c>
      <c r="I25" s="61"/>
      <c r="J25" s="304" t="s">
        <v>56</v>
      </c>
      <c r="K25" s="304"/>
      <c r="L25" s="66" t="s">
        <v>75</v>
      </c>
      <c r="N25" s="66" t="s">
        <v>57</v>
      </c>
      <c r="O25" s="188"/>
      <c r="P25" s="188"/>
      <c r="Q25" s="110"/>
      <c r="R25" s="304"/>
      <c r="S25" s="304"/>
    </row>
    <row r="26" spans="1:21" s="9" customFormat="1" ht="12.75" customHeight="1" x14ac:dyDescent="0.2">
      <c r="A26" s="59" t="s">
        <v>51</v>
      </c>
      <c r="B26" s="60"/>
      <c r="C26" s="56"/>
      <c r="D26" s="56"/>
      <c r="E26" s="55"/>
      <c r="F26" s="56"/>
      <c r="G26" s="56"/>
      <c r="H26" s="61"/>
      <c r="I26" s="61"/>
      <c r="J26" s="61"/>
      <c r="K26" s="61"/>
      <c r="L26" s="66"/>
      <c r="N26" s="66"/>
      <c r="O26" s="188"/>
      <c r="P26" s="188"/>
      <c r="Q26" s="110"/>
      <c r="R26" s="61"/>
      <c r="S26" s="61"/>
    </row>
    <row r="27" spans="1:21" s="9" customFormat="1" ht="17.25" customHeight="1" x14ac:dyDescent="0.2">
      <c r="A27" s="62"/>
      <c r="B27" s="170"/>
      <c r="C27" s="294"/>
      <c r="D27" s="295"/>
      <c r="E27" s="55"/>
      <c r="F27" s="63"/>
      <c r="G27" s="64"/>
      <c r="H27" s="65">
        <f>F27-C27</f>
        <v>0</v>
      </c>
      <c r="I27" s="64"/>
      <c r="J27" s="63"/>
      <c r="K27" s="220"/>
      <c r="L27" s="161">
        <f>+H27-J27</f>
        <v>0</v>
      </c>
      <c r="M27" s="220"/>
      <c r="N27" s="222">
        <f>(L27*B27)</f>
        <v>0</v>
      </c>
      <c r="O27" s="75"/>
      <c r="P27" s="76"/>
      <c r="Q27" s="76"/>
    </row>
    <row r="28" spans="1:21" s="9" customFormat="1" ht="13.5" customHeight="1" x14ac:dyDescent="0.2">
      <c r="A28" s="230" t="s">
        <v>52</v>
      </c>
      <c r="B28" s="27"/>
      <c r="C28" s="228"/>
      <c r="D28" s="91"/>
      <c r="E28" s="229"/>
      <c r="F28" s="64"/>
      <c r="G28" s="221"/>
      <c r="H28" s="64"/>
      <c r="I28" s="229"/>
      <c r="J28" s="220"/>
      <c r="K28" s="221"/>
      <c r="L28" s="220"/>
      <c r="M28" s="225"/>
      <c r="N28" s="222"/>
      <c r="O28" s="75"/>
      <c r="P28" s="76"/>
      <c r="Q28" s="76"/>
    </row>
    <row r="29" spans="1:21" s="9" customFormat="1" ht="17.25" customHeight="1" x14ac:dyDescent="0.2">
      <c r="A29" s="62"/>
      <c r="B29" s="171"/>
      <c r="C29" s="294"/>
      <c r="D29" s="295"/>
      <c r="E29" s="55"/>
      <c r="F29" s="63"/>
      <c r="G29" s="64"/>
      <c r="H29" s="65">
        <f>F29-C29</f>
        <v>0</v>
      </c>
      <c r="I29" s="65"/>
      <c r="J29" s="63"/>
      <c r="K29" s="160"/>
      <c r="L29" s="161">
        <f>+H29-J29</f>
        <v>0</v>
      </c>
      <c r="M29" s="160"/>
      <c r="N29" s="223">
        <f>(L29*B29)</f>
        <v>0</v>
      </c>
      <c r="O29" s="75"/>
      <c r="P29" s="76"/>
      <c r="Q29" s="76"/>
    </row>
    <row r="30" spans="1:21" s="9" customFormat="1" ht="24.75" customHeight="1" thickBot="1" x14ac:dyDescent="0.3">
      <c r="A30" s="167"/>
      <c r="F30" s="10" t="s">
        <v>58</v>
      </c>
      <c r="G30" s="10"/>
      <c r="H30" s="165">
        <f>H27+H29</f>
        <v>0</v>
      </c>
      <c r="I30" s="165"/>
      <c r="J30" s="165">
        <f>J27+J29</f>
        <v>0</v>
      </c>
      <c r="K30" s="166"/>
      <c r="L30" s="164">
        <f>L27+L29</f>
        <v>0</v>
      </c>
      <c r="M30" s="163"/>
      <c r="N30" s="162">
        <f>SUM(N27:N29)</f>
        <v>0</v>
      </c>
      <c r="O30" s="75"/>
      <c r="P30" s="76"/>
      <c r="Q30" s="76"/>
    </row>
    <row r="31" spans="1:21" s="9" customFormat="1" ht="8.25" customHeight="1" thickTop="1" thickBot="1" x14ac:dyDescent="0.25">
      <c r="A31" s="168"/>
      <c r="B31" s="81"/>
      <c r="C31" s="81"/>
      <c r="D31" s="81"/>
      <c r="E31" s="81"/>
      <c r="F31" s="96"/>
      <c r="G31" s="96"/>
      <c r="H31" s="70"/>
      <c r="I31" s="70"/>
      <c r="J31" s="70"/>
      <c r="K31" s="71"/>
      <c r="L31" s="72"/>
      <c r="M31" s="67"/>
      <c r="N31" s="69"/>
      <c r="O31" s="75"/>
      <c r="P31" s="76"/>
      <c r="Q31" s="144"/>
    </row>
    <row r="32" spans="1:21" s="9" customFormat="1" ht="19.5" customHeight="1" thickTop="1" x14ac:dyDescent="0.25">
      <c r="A32" s="140" t="s">
        <v>113</v>
      </c>
      <c r="B32" s="141"/>
      <c r="C32" s="141"/>
      <c r="D32" s="141"/>
      <c r="E32" s="141"/>
      <c r="O32" s="21"/>
      <c r="P32" s="21"/>
      <c r="Q32" s="21"/>
      <c r="S32" s="54"/>
    </row>
    <row r="33" spans="1:18" s="9" customFormat="1" ht="37.5" customHeight="1" x14ac:dyDescent="0.2">
      <c r="A33" s="9" t="s">
        <v>94</v>
      </c>
      <c r="F33" s="172"/>
      <c r="G33" s="109"/>
      <c r="H33" s="172"/>
      <c r="I33" s="107"/>
      <c r="J33" s="172"/>
      <c r="K33" s="102"/>
      <c r="L33" s="172"/>
      <c r="M33" s="102"/>
      <c r="N33" s="111" t="s">
        <v>81</v>
      </c>
      <c r="O33" s="102"/>
      <c r="R33" s="21"/>
    </row>
    <row r="34" spans="1:18" s="9" customFormat="1" ht="18" customHeight="1" x14ac:dyDescent="0.2">
      <c r="A34" s="9" t="s">
        <v>9</v>
      </c>
      <c r="F34" s="173"/>
      <c r="G34" s="14"/>
      <c r="H34" s="173"/>
      <c r="I34" s="108"/>
      <c r="J34" s="156"/>
      <c r="K34" s="77"/>
      <c r="L34" s="156"/>
      <c r="M34" s="77"/>
      <c r="N34" s="112"/>
      <c r="O34" s="77"/>
    </row>
    <row r="35" spans="1:18" s="9" customFormat="1" ht="17.25" customHeight="1" x14ac:dyDescent="0.2">
      <c r="A35" s="9" t="s">
        <v>49</v>
      </c>
      <c r="F35" s="174"/>
      <c r="G35" s="15"/>
      <c r="H35" s="174"/>
      <c r="I35" s="103"/>
      <c r="J35" s="174"/>
      <c r="K35" s="103"/>
      <c r="L35" s="174"/>
      <c r="M35" s="103"/>
      <c r="N35" s="113"/>
      <c r="O35" s="103"/>
    </row>
    <row r="36" spans="1:18" s="9" customFormat="1" ht="17.25" customHeight="1" x14ac:dyDescent="0.2">
      <c r="A36" s="9" t="s">
        <v>72</v>
      </c>
      <c r="F36" s="175"/>
      <c r="G36" s="15"/>
      <c r="H36" s="175"/>
      <c r="I36" s="104"/>
      <c r="J36" s="175"/>
      <c r="K36" s="104"/>
      <c r="L36" s="175"/>
      <c r="M36" s="104"/>
      <c r="N36" s="114"/>
      <c r="O36" s="104"/>
    </row>
    <row r="37" spans="1:18" s="9" customFormat="1" ht="17.25" customHeight="1" x14ac:dyDescent="0.2">
      <c r="A37" s="9" t="s">
        <v>73</v>
      </c>
      <c r="F37" s="175"/>
      <c r="G37" s="15"/>
      <c r="H37" s="175"/>
      <c r="I37" s="104"/>
      <c r="J37" s="175"/>
      <c r="K37" s="104"/>
      <c r="L37" s="175"/>
      <c r="M37" s="104"/>
      <c r="N37" s="114"/>
      <c r="O37" s="104"/>
    </row>
    <row r="38" spans="1:18" s="9" customFormat="1" ht="17.25" customHeight="1" x14ac:dyDescent="0.2">
      <c r="A38" s="9" t="s">
        <v>77</v>
      </c>
      <c r="F38" s="142" t="str">
        <f>IF(F37&lt;&gt;0,(F37-F36+1),"")</f>
        <v/>
      </c>
      <c r="G38" s="15"/>
      <c r="H38" s="142" t="str">
        <f>IF(H37&lt;&gt;0,(H37-H36+1),"")</f>
        <v/>
      </c>
      <c r="I38" s="104"/>
      <c r="J38" s="142" t="str">
        <f>IF(J37&lt;&gt;0,(J37-J36+1),"")</f>
        <v/>
      </c>
      <c r="K38" s="104"/>
      <c r="L38" s="142" t="str">
        <f>IF(L37&lt;&gt;0,(L37-L36+1),"")</f>
        <v/>
      </c>
      <c r="M38" s="104"/>
      <c r="N38" s="115">
        <f>SUM(F38:M38)</f>
        <v>0</v>
      </c>
      <c r="O38" s="104">
        <f>O37</f>
        <v>0</v>
      </c>
    </row>
    <row r="39" spans="1:18" s="9" customFormat="1" ht="17.25" customHeight="1" x14ac:dyDescent="0.2">
      <c r="A39" s="9" t="s">
        <v>93</v>
      </c>
      <c r="F39" s="175"/>
      <c r="G39" s="15"/>
      <c r="H39" s="175"/>
      <c r="I39" s="104"/>
      <c r="J39" s="175"/>
      <c r="K39" s="104"/>
      <c r="L39" s="175"/>
      <c r="M39" s="104"/>
      <c r="N39" s="115">
        <f>SUM(F39:M39)</f>
        <v>0</v>
      </c>
      <c r="O39" s="104"/>
    </row>
    <row r="40" spans="1:18" s="9" customFormat="1" ht="15" customHeight="1" x14ac:dyDescent="0.2">
      <c r="A40" s="9" t="s">
        <v>56</v>
      </c>
      <c r="F40" s="176"/>
      <c r="G40" s="68"/>
      <c r="H40" s="176"/>
      <c r="I40" s="105"/>
      <c r="J40" s="176"/>
      <c r="K40" s="105"/>
      <c r="L40" s="176"/>
      <c r="M40" s="105"/>
      <c r="N40" s="116">
        <f>SUM(F40:M40)</f>
        <v>0</v>
      </c>
      <c r="O40" s="184"/>
    </row>
    <row r="41" spans="1:18" s="9" customFormat="1" ht="17.25" customHeight="1" x14ac:dyDescent="0.2">
      <c r="A41" s="9" t="s">
        <v>75</v>
      </c>
      <c r="F41" s="143" t="str">
        <f>IF(ISERROR(F38-F39-F40),"",F38-F39-F40)</f>
        <v/>
      </c>
      <c r="G41" s="13"/>
      <c r="H41" s="143" t="str">
        <f>IF(ISERROR(H38-H39-H40),"",H38-H39-H40)</f>
        <v/>
      </c>
      <c r="I41" s="106"/>
      <c r="J41" s="143" t="str">
        <f>IF(ISERROR(J38-J39-J40),"",J38-J39-J40)</f>
        <v/>
      </c>
      <c r="K41" s="106"/>
      <c r="L41" s="143" t="str">
        <f>IF(ISERROR(L38-L39-L40),"",L38-L39-L40)</f>
        <v/>
      </c>
      <c r="M41" s="106">
        <f>M38-M39-M40</f>
        <v>0</v>
      </c>
      <c r="N41" s="117">
        <f>SUM(F41:M41)</f>
        <v>0</v>
      </c>
      <c r="O41" s="184">
        <f>O39-O40</f>
        <v>0</v>
      </c>
    </row>
    <row r="42" spans="1:18" s="9" customFormat="1" ht="17.25" customHeight="1" thickBot="1" x14ac:dyDescent="0.25">
      <c r="A42" s="94" t="s">
        <v>115</v>
      </c>
      <c r="B42" s="81"/>
      <c r="C42" s="81"/>
      <c r="D42" s="81"/>
      <c r="E42" s="81"/>
      <c r="F42" s="133" t="str">
        <f>IF(ISERROR(F35*F41),"",F35*F41)</f>
        <v/>
      </c>
      <c r="G42" s="133"/>
      <c r="H42" s="133" t="str">
        <f>IF(ISERROR(H35*H41),"",H35*H41)</f>
        <v/>
      </c>
      <c r="I42" s="133"/>
      <c r="J42" s="133" t="str">
        <f>IF(ISERROR(J35*J41),"",J35*J41)</f>
        <v/>
      </c>
      <c r="K42" s="133"/>
      <c r="L42" s="133" t="str">
        <f>IF(ISERROR(L35*L41),"",L35*L41)</f>
        <v/>
      </c>
      <c r="M42" s="133">
        <f>M35*M41</f>
        <v>0</v>
      </c>
      <c r="N42" s="211">
        <f>SUM(F42:M42)</f>
        <v>0</v>
      </c>
      <c r="O42" s="93">
        <f>O35*O41</f>
        <v>0</v>
      </c>
    </row>
    <row r="43" spans="1:18" s="9" customFormat="1" ht="25.5" customHeight="1" thickTop="1" thickBot="1" x14ac:dyDescent="0.3">
      <c r="A43" s="147" t="s">
        <v>92</v>
      </c>
      <c r="B43" s="148"/>
      <c r="C43" s="148"/>
      <c r="D43" s="148"/>
      <c r="E43" s="148"/>
      <c r="F43" s="149"/>
      <c r="G43" s="150"/>
      <c r="H43" s="149"/>
      <c r="I43" s="149"/>
      <c r="J43" s="149"/>
      <c r="K43" s="149"/>
      <c r="L43" s="149"/>
      <c r="M43" s="149"/>
      <c r="N43" s="97">
        <f>N30+N42</f>
        <v>0</v>
      </c>
      <c r="O43" s="93"/>
    </row>
    <row r="44" spans="1:18" s="9" customFormat="1" ht="30" customHeight="1" thickTop="1" x14ac:dyDescent="0.25">
      <c r="A44" s="121" t="s">
        <v>10</v>
      </c>
      <c r="B44" s="122"/>
      <c r="C44" s="122"/>
      <c r="D44" s="122"/>
      <c r="E44" s="122"/>
      <c r="F44" s="122"/>
      <c r="H44" s="21"/>
      <c r="I44" s="21"/>
      <c r="J44" s="17" t="s">
        <v>11</v>
      </c>
      <c r="K44" s="17"/>
      <c r="M44" s="17"/>
    </row>
    <row r="45" spans="1:18" s="9" customFormat="1" ht="19.5" customHeight="1" x14ac:dyDescent="0.2">
      <c r="A45" s="122"/>
      <c r="B45" s="123" t="s">
        <v>12</v>
      </c>
      <c r="C45" s="124"/>
      <c r="D45" s="123" t="s">
        <v>13</v>
      </c>
      <c r="E45" s="124"/>
      <c r="F45" s="123" t="s">
        <v>14</v>
      </c>
      <c r="G45" s="19"/>
      <c r="H45" s="19"/>
      <c r="I45" s="19"/>
      <c r="J45" s="20" t="s">
        <v>15</v>
      </c>
      <c r="K45" s="21"/>
      <c r="L45" s="20" t="s">
        <v>16</v>
      </c>
      <c r="M45" s="22"/>
      <c r="N45" s="18" t="s">
        <v>17</v>
      </c>
      <c r="O45" s="23"/>
    </row>
    <row r="46" spans="1:18" s="9" customFormat="1" ht="19.5" customHeight="1" x14ac:dyDescent="0.2">
      <c r="A46" s="122" t="s">
        <v>78</v>
      </c>
      <c r="B46" s="125">
        <f>L27</f>
        <v>0</v>
      </c>
      <c r="C46" s="122"/>
      <c r="D46" s="126">
        <f>B27</f>
        <v>0</v>
      </c>
      <c r="E46" s="127"/>
      <c r="F46" s="128">
        <f t="shared" ref="F46:F51" si="0">IF(ISERROR(B46*D46),"",(B46*D46))</f>
        <v>0</v>
      </c>
      <c r="G46" s="21"/>
      <c r="H46" s="21"/>
      <c r="I46" s="21"/>
      <c r="J46" s="177"/>
      <c r="K46" s="24"/>
      <c r="L46" s="179"/>
      <c r="M46" s="25"/>
      <c r="N46" s="174"/>
      <c r="O46" s="26"/>
      <c r="P46" s="27"/>
    </row>
    <row r="47" spans="1:18" s="9" customFormat="1" ht="15" customHeight="1" x14ac:dyDescent="0.2">
      <c r="A47" s="122" t="s">
        <v>78</v>
      </c>
      <c r="B47" s="125">
        <f>L29</f>
        <v>0</v>
      </c>
      <c r="C47" s="122"/>
      <c r="D47" s="74">
        <f>B29</f>
        <v>0</v>
      </c>
      <c r="E47" s="129"/>
      <c r="F47" s="128">
        <f t="shared" si="0"/>
        <v>0</v>
      </c>
      <c r="G47" s="21"/>
      <c r="H47" s="21"/>
      <c r="I47" s="21"/>
      <c r="J47" s="177"/>
      <c r="K47" s="28"/>
      <c r="L47" s="179"/>
      <c r="N47" s="181"/>
    </row>
    <row r="48" spans="1:18" s="9" customFormat="1" ht="15" customHeight="1" x14ac:dyDescent="0.2">
      <c r="A48" s="122" t="s">
        <v>79</v>
      </c>
      <c r="B48" s="125" t="str">
        <f>F41</f>
        <v/>
      </c>
      <c r="C48" s="122"/>
      <c r="D48" s="74">
        <f>F35</f>
        <v>0</v>
      </c>
      <c r="E48" s="129"/>
      <c r="F48" s="128" t="str">
        <f t="shared" si="0"/>
        <v/>
      </c>
      <c r="G48" s="21"/>
      <c r="H48" s="21"/>
      <c r="I48" s="21"/>
      <c r="J48" s="177"/>
      <c r="K48" s="28"/>
      <c r="L48" s="179"/>
      <c r="N48" s="181"/>
    </row>
    <row r="49" spans="1:16" s="9" customFormat="1" ht="15" customHeight="1" x14ac:dyDescent="0.2">
      <c r="A49" s="122" t="s">
        <v>80</v>
      </c>
      <c r="B49" s="125" t="str">
        <f>H41</f>
        <v/>
      </c>
      <c r="C49" s="122"/>
      <c r="D49" s="74">
        <f>H35</f>
        <v>0</v>
      </c>
      <c r="E49" s="129"/>
      <c r="F49" s="128" t="str">
        <f t="shared" si="0"/>
        <v/>
      </c>
      <c r="G49" s="21"/>
      <c r="H49" s="21"/>
      <c r="I49" s="21"/>
      <c r="J49" s="177"/>
      <c r="K49" s="28"/>
      <c r="L49" s="179"/>
      <c r="N49" s="181"/>
    </row>
    <row r="50" spans="1:16" s="9" customFormat="1" ht="15" customHeight="1" x14ac:dyDescent="0.2">
      <c r="A50" s="122" t="s">
        <v>80</v>
      </c>
      <c r="B50" s="135" t="str">
        <f>J41</f>
        <v/>
      </c>
      <c r="C50" s="130"/>
      <c r="D50" s="74">
        <f>J35</f>
        <v>0</v>
      </c>
      <c r="E50" s="131"/>
      <c r="F50" s="128" t="str">
        <f t="shared" si="0"/>
        <v/>
      </c>
      <c r="G50" s="21"/>
      <c r="H50" s="21"/>
      <c r="I50" s="21"/>
      <c r="J50" s="178"/>
      <c r="K50" s="28"/>
      <c r="L50" s="180"/>
      <c r="M50" s="21"/>
      <c r="N50" s="182"/>
      <c r="O50" s="21"/>
      <c r="P50" s="21"/>
    </row>
    <row r="51" spans="1:16" s="9" customFormat="1" ht="15" customHeight="1" x14ac:dyDescent="0.2">
      <c r="A51" s="122" t="s">
        <v>80</v>
      </c>
      <c r="B51" s="135" t="str">
        <f>L41</f>
        <v/>
      </c>
      <c r="C51" s="130"/>
      <c r="D51" s="74">
        <f>L35</f>
        <v>0</v>
      </c>
      <c r="E51" s="131"/>
      <c r="F51" s="128" t="str">
        <f t="shared" si="0"/>
        <v/>
      </c>
      <c r="G51" s="21"/>
      <c r="H51" s="151" t="s">
        <v>130</v>
      </c>
      <c r="I51" s="152"/>
      <c r="J51" s="153"/>
      <c r="K51" s="154"/>
      <c r="L51" s="118"/>
      <c r="M51" s="21"/>
      <c r="N51" s="145">
        <f>'Additional Deposits'!G20</f>
        <v>0</v>
      </c>
      <c r="O51" s="21"/>
      <c r="P51" s="21"/>
    </row>
    <row r="52" spans="1:16" s="9" customFormat="1" ht="21" customHeight="1" x14ac:dyDescent="0.25">
      <c r="A52" s="121" t="s">
        <v>18</v>
      </c>
      <c r="B52" s="122"/>
      <c r="C52" s="122"/>
      <c r="D52" s="132"/>
      <c r="E52" s="132"/>
      <c r="F52" s="185">
        <f>SUM(F46:F51)</f>
        <v>0</v>
      </c>
      <c r="H52" s="21"/>
      <c r="I52" s="21"/>
      <c r="J52" s="8" t="s">
        <v>19</v>
      </c>
      <c r="M52" s="25"/>
      <c r="N52" s="186">
        <f>SUM(N46:N51)</f>
        <v>0</v>
      </c>
      <c r="O52" s="30"/>
    </row>
    <row r="53" spans="1:16" s="9" customFormat="1" ht="19.5" customHeight="1" thickBot="1" x14ac:dyDescent="0.3">
      <c r="F53" s="99"/>
      <c r="L53" s="31" t="s">
        <v>20</v>
      </c>
      <c r="M53" s="32"/>
      <c r="P53" s="219">
        <f>+N52-F52</f>
        <v>0</v>
      </c>
    </row>
    <row r="54" spans="1:16" s="9" customFormat="1" ht="9.75" customHeight="1" thickTop="1" thickBot="1" x14ac:dyDescent="0.3">
      <c r="A54" s="81"/>
      <c r="B54" s="81"/>
      <c r="C54" s="81"/>
      <c r="D54" s="81"/>
      <c r="E54" s="81"/>
      <c r="F54" s="98"/>
      <c r="G54" s="81"/>
      <c r="H54" s="81"/>
      <c r="I54" s="81"/>
      <c r="J54" s="81"/>
      <c r="K54" s="81"/>
      <c r="L54" s="199"/>
      <c r="M54" s="200"/>
      <c r="N54" s="81"/>
      <c r="O54" s="81"/>
      <c r="P54" s="119"/>
    </row>
    <row r="55" spans="1:16" s="9" customFormat="1" ht="21" customHeight="1" thickTop="1" x14ac:dyDescent="0.2">
      <c r="A55" s="9" t="s">
        <v>21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</row>
    <row r="56" spans="1:16" s="9" customFormat="1" ht="15" customHeight="1" x14ac:dyDescent="0.2">
      <c r="A56" s="29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</row>
    <row r="57" spans="1:16" s="9" customFormat="1" ht="15" customHeight="1" x14ac:dyDescent="0.2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</row>
    <row r="58" spans="1:16" s="9" customFormat="1" ht="19.5" customHeight="1" x14ac:dyDescent="0.2">
      <c r="A58" s="29" t="s">
        <v>102</v>
      </c>
      <c r="B58" s="21"/>
      <c r="C58" s="21"/>
      <c r="D58" s="21"/>
      <c r="E58" s="297"/>
      <c r="F58" s="297"/>
      <c r="G58" s="297"/>
      <c r="H58" s="297"/>
      <c r="I58" s="297"/>
      <c r="J58" s="297"/>
      <c r="K58" s="297"/>
      <c r="L58" s="297"/>
      <c r="M58" s="297"/>
      <c r="N58" s="13" t="s">
        <v>104</v>
      </c>
      <c r="O58" s="298"/>
      <c r="P58" s="298"/>
    </row>
    <row r="59" spans="1:16" s="9" customFormat="1" ht="19.5" customHeight="1" x14ac:dyDescent="0.2">
      <c r="A59" s="29" t="s">
        <v>102</v>
      </c>
      <c r="B59" s="21"/>
      <c r="C59" s="21"/>
      <c r="D59" s="21"/>
      <c r="E59" s="297"/>
      <c r="F59" s="297"/>
      <c r="G59" s="297"/>
      <c r="H59" s="297"/>
      <c r="I59" s="297"/>
      <c r="J59" s="297"/>
      <c r="K59" s="297"/>
      <c r="L59" s="297"/>
      <c r="M59" s="297"/>
      <c r="N59" s="13" t="s">
        <v>104</v>
      </c>
      <c r="O59" s="298"/>
      <c r="P59" s="298"/>
    </row>
    <row r="60" spans="1:16" s="9" customFormat="1" ht="15" customHeight="1" thickBot="1" x14ac:dyDescent="0.25">
      <c r="A60" s="283"/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</row>
  </sheetData>
  <sheetProtection password="DBCD" sheet="1" objects="1" scenarios="1"/>
  <mergeCells count="20">
    <mergeCell ref="A3:P3"/>
    <mergeCell ref="C5:N5"/>
    <mergeCell ref="B7:F7"/>
    <mergeCell ref="B8:F8"/>
    <mergeCell ref="R25:S25"/>
    <mergeCell ref="C25:D25"/>
    <mergeCell ref="J25:K25"/>
    <mergeCell ref="B9:F9"/>
    <mergeCell ref="L7:P7"/>
    <mergeCell ref="L8:P8"/>
    <mergeCell ref="C27:D27"/>
    <mergeCell ref="A56:P56"/>
    <mergeCell ref="B55:P55"/>
    <mergeCell ref="C29:D29"/>
    <mergeCell ref="A60:P60"/>
    <mergeCell ref="A57:P57"/>
    <mergeCell ref="E58:M58"/>
    <mergeCell ref="E59:M59"/>
    <mergeCell ref="O58:P58"/>
    <mergeCell ref="O59:P59"/>
  </mergeCells>
  <phoneticPr fontId="0" type="noConversion"/>
  <printOptions horizontalCentered="1"/>
  <pageMargins left="0.25" right="0.25" top="0.5" bottom="0.5" header="0" footer="0.25"/>
  <pageSetup scale="67" orientation="portrait" r:id="rId1"/>
  <headerFooter alignWithMargins="0">
    <oddFooter>&amp;L&amp;"Times New Roman,Regular"&amp;8&amp;Z&amp;F&amp;F</oddFooter>
  </headerFooter>
  <ignoredErrors>
    <ignoredError sqref="L29 L27" unlockedFormula="1"/>
    <ignoredError sqref="N41:N42 N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L21"/>
  <sheetViews>
    <sheetView workbookViewId="0">
      <selection activeCell="B11" sqref="B11"/>
    </sheetView>
  </sheetViews>
  <sheetFormatPr defaultColWidth="9.140625" defaultRowHeight="15" x14ac:dyDescent="0.2"/>
  <cols>
    <col min="1" max="1" width="22.5703125" style="267" bestFit="1" customWidth="1"/>
    <col min="2" max="2" width="12" style="267" customWidth="1"/>
    <col min="3" max="3" width="8.28515625" style="267" customWidth="1"/>
    <col min="4" max="4" width="10" style="267" customWidth="1"/>
    <col min="5" max="5" width="3.28515625" style="267" customWidth="1"/>
    <col min="6" max="6" width="2.140625" style="267" customWidth="1"/>
    <col min="7" max="7" width="21.28515625" style="267" customWidth="1"/>
    <col min="8" max="8" width="14.5703125" style="267" customWidth="1"/>
    <col min="9" max="9" width="12.7109375" style="267" bestFit="1" customWidth="1"/>
    <col min="10" max="16384" width="9.140625" style="267"/>
  </cols>
  <sheetData>
    <row r="1" spans="1:12" s="33" customFormat="1" ht="15.75" x14ac:dyDescent="0.25">
      <c r="A1" s="307" t="s">
        <v>105</v>
      </c>
      <c r="B1" s="307"/>
      <c r="C1" s="307"/>
      <c r="D1" s="307"/>
      <c r="E1" s="307"/>
      <c r="F1" s="307"/>
      <c r="G1" s="307"/>
    </row>
    <row r="2" spans="1:12" s="33" customFormat="1" ht="15.75" x14ac:dyDescent="0.25">
      <c r="A2" s="308"/>
      <c r="B2" s="309"/>
      <c r="C2" s="309"/>
      <c r="D2" s="309"/>
      <c r="E2" s="309"/>
      <c r="F2" s="309"/>
      <c r="G2" s="309"/>
      <c r="H2" s="34"/>
    </row>
    <row r="3" spans="1:12" s="33" customFormat="1" ht="15.75" x14ac:dyDescent="0.25">
      <c r="A3" s="308"/>
      <c r="B3" s="309"/>
      <c r="C3" s="309"/>
      <c r="D3" s="309"/>
      <c r="E3" s="309"/>
      <c r="F3" s="309"/>
      <c r="G3" s="309"/>
    </row>
    <row r="4" spans="1:12" s="33" customFormat="1" ht="15.75" x14ac:dyDescent="0.25">
      <c r="A4" s="307" t="s">
        <v>22</v>
      </c>
      <c r="B4" s="307"/>
      <c r="C4" s="307"/>
      <c r="D4" s="307"/>
      <c r="E4" s="307"/>
      <c r="F4" s="307"/>
      <c r="G4" s="307"/>
    </row>
    <row r="6" spans="1:12" ht="15.75" x14ac:dyDescent="0.25">
      <c r="I6" s="34"/>
    </row>
    <row r="7" spans="1:12" s="266" customFormat="1" ht="15.75" x14ac:dyDescent="0.25">
      <c r="A7" s="33" t="s">
        <v>131</v>
      </c>
      <c r="B7" s="270"/>
      <c r="C7" s="270"/>
      <c r="D7" s="270"/>
      <c r="E7" s="272"/>
      <c r="F7" s="277" t="s">
        <v>1</v>
      </c>
      <c r="G7" s="275"/>
    </row>
    <row r="8" spans="1:12" ht="18.75" customHeight="1" x14ac:dyDescent="0.25">
      <c r="A8" s="33" t="s">
        <v>132</v>
      </c>
      <c r="B8" s="276"/>
      <c r="C8" s="276"/>
      <c r="D8" s="276"/>
      <c r="E8" s="276"/>
      <c r="F8" s="270"/>
      <c r="G8" s="270"/>
      <c r="H8" s="33"/>
      <c r="I8" s="34"/>
    </row>
    <row r="9" spans="1:12" ht="15.75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12" ht="15.75" x14ac:dyDescent="0.25">
      <c r="A10" s="33"/>
      <c r="B10" s="269" t="s">
        <v>15</v>
      </c>
      <c r="C10" s="272"/>
      <c r="D10" s="269" t="s">
        <v>23</v>
      </c>
      <c r="E10" s="278"/>
      <c r="F10" s="272"/>
      <c r="G10" s="269" t="s">
        <v>17</v>
      </c>
    </row>
    <row r="11" spans="1:12" ht="16.149999999999999" customHeight="1" x14ac:dyDescent="0.25">
      <c r="A11" s="33"/>
      <c r="B11" s="271"/>
      <c r="C11" s="272"/>
      <c r="D11" s="270"/>
      <c r="E11" s="272"/>
      <c r="F11" s="33"/>
      <c r="G11" s="273"/>
    </row>
    <row r="12" spans="1:12" ht="16.149999999999999" customHeight="1" x14ac:dyDescent="0.25">
      <c r="A12" s="33"/>
      <c r="B12" s="271"/>
      <c r="C12" s="272"/>
      <c r="D12" s="270"/>
      <c r="E12" s="272"/>
      <c r="F12" s="33"/>
      <c r="G12" s="273"/>
      <c r="L12" s="268"/>
    </row>
    <row r="13" spans="1:12" ht="16.149999999999999" customHeight="1" x14ac:dyDescent="0.25">
      <c r="A13" s="33"/>
      <c r="B13" s="271"/>
      <c r="C13" s="272"/>
      <c r="D13" s="270"/>
      <c r="E13" s="272"/>
      <c r="F13" s="33"/>
      <c r="G13" s="273"/>
    </row>
    <row r="14" spans="1:12" ht="16.149999999999999" customHeight="1" x14ac:dyDescent="0.25">
      <c r="A14" s="33"/>
      <c r="B14" s="271"/>
      <c r="C14" s="272"/>
      <c r="D14" s="270"/>
      <c r="E14" s="272"/>
      <c r="F14" s="33"/>
      <c r="G14" s="273"/>
    </row>
    <row r="15" spans="1:12" ht="16.149999999999999" customHeight="1" x14ac:dyDescent="0.25">
      <c r="A15" s="33"/>
      <c r="B15" s="271"/>
      <c r="C15" s="272"/>
      <c r="D15" s="270"/>
      <c r="E15" s="272"/>
      <c r="F15" s="33"/>
      <c r="G15" s="273"/>
    </row>
    <row r="16" spans="1:12" ht="16.149999999999999" customHeight="1" x14ac:dyDescent="0.25">
      <c r="A16" s="33"/>
      <c r="B16" s="271"/>
      <c r="C16" s="272"/>
      <c r="D16" s="270"/>
      <c r="E16" s="272"/>
      <c r="F16" s="33"/>
      <c r="G16" s="273"/>
    </row>
    <row r="17" spans="1:9" ht="16.149999999999999" customHeight="1" x14ac:dyDescent="0.25">
      <c r="A17" s="33"/>
      <c r="B17" s="271"/>
      <c r="C17" s="272"/>
      <c r="D17" s="270"/>
      <c r="E17" s="272"/>
      <c r="F17" s="33"/>
      <c r="G17" s="273"/>
    </row>
    <row r="18" spans="1:9" ht="16.149999999999999" customHeight="1" x14ac:dyDescent="0.25">
      <c r="A18" s="33"/>
      <c r="B18" s="271"/>
      <c r="C18" s="272"/>
      <c r="D18" s="270"/>
      <c r="E18" s="272"/>
      <c r="F18" s="33"/>
      <c r="G18" s="273"/>
    </row>
    <row r="19" spans="1:9" ht="16.149999999999999" customHeight="1" x14ac:dyDescent="0.25">
      <c r="A19" s="33"/>
      <c r="B19" s="271"/>
      <c r="C19" s="272"/>
      <c r="D19" s="270"/>
      <c r="E19" s="272"/>
      <c r="F19" s="33"/>
      <c r="G19" s="273"/>
    </row>
    <row r="20" spans="1:9" ht="25.9" customHeight="1" thickBot="1" x14ac:dyDescent="0.3">
      <c r="A20" s="33"/>
      <c r="B20" s="33"/>
      <c r="C20" s="33"/>
      <c r="D20" s="33" t="s">
        <v>24</v>
      </c>
      <c r="E20" s="33"/>
      <c r="G20" s="274">
        <f>SUM(G11:G19)</f>
        <v>0</v>
      </c>
    </row>
    <row r="21" spans="1:9" ht="16.5" thickTop="1" x14ac:dyDescent="0.25">
      <c r="A21" s="33"/>
      <c r="B21" s="33"/>
      <c r="C21" s="33"/>
      <c r="D21" s="33"/>
      <c r="E21" s="33"/>
      <c r="F21" s="33"/>
      <c r="G21" s="33"/>
      <c r="H21" s="33"/>
      <c r="I21" s="33"/>
    </row>
  </sheetData>
  <mergeCells count="4">
    <mergeCell ref="A4:G4"/>
    <mergeCell ref="A1:G1"/>
    <mergeCell ref="A2:G2"/>
    <mergeCell ref="A3:G3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  <pageSetUpPr fitToPage="1"/>
  </sheetPr>
  <dimension ref="A6:N26"/>
  <sheetViews>
    <sheetView workbookViewId="0">
      <selection activeCell="D24" sqref="D24"/>
    </sheetView>
  </sheetViews>
  <sheetFormatPr defaultRowHeight="12.75" x14ac:dyDescent="0.2"/>
  <cols>
    <col min="1" max="2" width="24.42578125" customWidth="1"/>
    <col min="3" max="3" width="16" bestFit="1" customWidth="1"/>
    <col min="4" max="4" width="12.140625" style="48" customWidth="1"/>
    <col min="5" max="6" width="8.28515625" customWidth="1"/>
    <col min="12" max="12" width="9.140625" style="48"/>
    <col min="13" max="13" width="25.7109375" customWidth="1"/>
  </cols>
  <sheetData>
    <row r="6" spans="1:14" ht="18" customHeight="1" x14ac:dyDescent="0.2">
      <c r="A6" s="35" t="s">
        <v>25</v>
      </c>
      <c r="B6" s="35"/>
      <c r="C6" s="35"/>
      <c r="D6" s="47"/>
      <c r="E6" s="35"/>
      <c r="F6" s="35"/>
      <c r="G6" s="35"/>
    </row>
    <row r="7" spans="1:14" ht="18" customHeight="1" x14ac:dyDescent="0.2">
      <c r="A7" s="35" t="s">
        <v>26</v>
      </c>
      <c r="B7" s="35"/>
      <c r="C7" s="35"/>
      <c r="D7" s="47"/>
      <c r="E7" s="35"/>
      <c r="F7" s="35"/>
      <c r="G7" s="35"/>
    </row>
    <row r="9" spans="1:14" x14ac:dyDescent="0.2">
      <c r="A9" s="36" t="s">
        <v>27</v>
      </c>
      <c r="B9" s="36"/>
      <c r="C9" s="36"/>
      <c r="D9" s="49"/>
      <c r="E9" s="36"/>
      <c r="F9" s="36"/>
      <c r="G9" s="36"/>
      <c r="H9" s="36"/>
      <c r="I9" s="36"/>
      <c r="J9" s="36"/>
      <c r="K9" s="36"/>
      <c r="L9" s="49"/>
      <c r="M9" s="36"/>
      <c r="N9" s="36"/>
    </row>
    <row r="10" spans="1:14" x14ac:dyDescent="0.2">
      <c r="A10" s="36" t="s">
        <v>28</v>
      </c>
      <c r="B10" s="36"/>
      <c r="C10" s="36"/>
      <c r="D10" s="49"/>
      <c r="E10" s="36"/>
      <c r="F10" s="36"/>
      <c r="G10" s="36"/>
      <c r="H10" s="36"/>
      <c r="I10" s="36"/>
      <c r="J10" s="36"/>
      <c r="K10" s="36"/>
      <c r="L10" s="49"/>
      <c r="M10" s="36"/>
      <c r="N10" s="36"/>
    </row>
    <row r="12" spans="1:14" ht="13.5" thickBot="1" x14ac:dyDescent="0.25">
      <c r="A12" s="37"/>
      <c r="B12" s="37"/>
      <c r="C12" s="37"/>
      <c r="D12" s="50"/>
      <c r="E12" s="37"/>
      <c r="F12" s="37"/>
      <c r="G12" s="37"/>
      <c r="H12" s="37"/>
      <c r="I12" s="37"/>
      <c r="J12" s="37"/>
      <c r="K12" s="37"/>
      <c r="L12" s="50"/>
      <c r="M12" s="37"/>
    </row>
    <row r="13" spans="1:14" ht="13.5" thickTop="1" x14ac:dyDescent="0.2">
      <c r="A13" s="38" t="s">
        <v>29</v>
      </c>
      <c r="B13" s="38" t="s">
        <v>50</v>
      </c>
      <c r="C13" s="38" t="s">
        <v>30</v>
      </c>
      <c r="D13" s="51" t="s">
        <v>49</v>
      </c>
      <c r="E13" s="39" t="s">
        <v>31</v>
      </c>
      <c r="F13" s="40"/>
      <c r="G13" s="38" t="s">
        <v>32</v>
      </c>
      <c r="H13" s="38" t="s">
        <v>32</v>
      </c>
      <c r="I13" s="38" t="s">
        <v>33</v>
      </c>
      <c r="J13" s="38" t="s">
        <v>33</v>
      </c>
      <c r="K13" s="38" t="s">
        <v>47</v>
      </c>
      <c r="L13" s="51" t="s">
        <v>34</v>
      </c>
      <c r="M13" s="41"/>
    </row>
    <row r="14" spans="1:14" x14ac:dyDescent="0.2">
      <c r="A14" s="38" t="s">
        <v>35</v>
      </c>
      <c r="B14" s="38"/>
      <c r="C14" s="38" t="s">
        <v>36</v>
      </c>
      <c r="D14" s="51"/>
      <c r="E14" s="38" t="s">
        <v>37</v>
      </c>
      <c r="F14" s="38" t="s">
        <v>38</v>
      </c>
      <c r="G14" s="38" t="s">
        <v>39</v>
      </c>
      <c r="H14" s="38" t="s">
        <v>40</v>
      </c>
      <c r="I14" s="38" t="s">
        <v>41</v>
      </c>
      <c r="J14" s="38" t="s">
        <v>42</v>
      </c>
      <c r="K14" s="38" t="s">
        <v>48</v>
      </c>
      <c r="L14" s="51" t="s">
        <v>43</v>
      </c>
      <c r="M14" s="42" t="s">
        <v>44</v>
      </c>
    </row>
    <row r="15" spans="1:14" ht="13.5" thickBot="1" x14ac:dyDescent="0.25">
      <c r="A15" s="43"/>
      <c r="B15" s="43"/>
      <c r="C15" s="43"/>
      <c r="D15" s="52"/>
      <c r="E15" s="43"/>
      <c r="F15" s="43"/>
      <c r="G15" s="43"/>
      <c r="H15" s="44" t="s">
        <v>45</v>
      </c>
      <c r="I15" s="43"/>
      <c r="J15" s="44" t="s">
        <v>46</v>
      </c>
      <c r="K15" s="44" t="s">
        <v>41</v>
      </c>
      <c r="L15" s="52"/>
      <c r="M15" s="45"/>
    </row>
    <row r="16" spans="1:14" ht="22.15" customHeight="1" thickTop="1" x14ac:dyDescent="0.2">
      <c r="A16" s="46"/>
      <c r="B16" s="46"/>
      <c r="C16" s="46"/>
      <c r="D16" s="53"/>
      <c r="E16" s="46"/>
      <c r="F16" s="46"/>
      <c r="G16" s="46"/>
      <c r="H16" s="46"/>
      <c r="I16" s="46"/>
      <c r="J16" s="46"/>
      <c r="K16" s="53"/>
      <c r="L16" s="53"/>
      <c r="M16" s="46"/>
    </row>
    <row r="17" spans="1:13" ht="22.15" customHeight="1" x14ac:dyDescent="0.2">
      <c r="A17" s="46"/>
      <c r="B17" s="46"/>
      <c r="C17" s="46"/>
      <c r="D17" s="53"/>
      <c r="E17" s="46"/>
      <c r="F17" s="46"/>
      <c r="G17" s="46"/>
      <c r="H17" s="46"/>
      <c r="I17" s="46"/>
      <c r="J17" s="46"/>
      <c r="K17" s="53"/>
      <c r="L17" s="53"/>
      <c r="M17" s="46"/>
    </row>
    <row r="18" spans="1:13" ht="22.15" customHeight="1" x14ac:dyDescent="0.2">
      <c r="A18" s="46"/>
      <c r="B18" s="46"/>
      <c r="C18" s="46"/>
      <c r="D18" s="53"/>
      <c r="E18" s="46"/>
      <c r="F18" s="46"/>
      <c r="G18" s="46"/>
      <c r="H18" s="46"/>
      <c r="I18" s="46"/>
      <c r="J18" s="46"/>
      <c r="K18" s="46"/>
      <c r="L18" s="53"/>
      <c r="M18" s="46"/>
    </row>
    <row r="19" spans="1:13" ht="22.15" customHeight="1" x14ac:dyDescent="0.2">
      <c r="A19" s="46"/>
      <c r="B19" s="46"/>
      <c r="C19" s="46"/>
      <c r="D19" s="53"/>
      <c r="E19" s="46"/>
      <c r="F19" s="46"/>
      <c r="G19" s="46"/>
      <c r="H19" s="46"/>
      <c r="I19" s="46"/>
      <c r="J19" s="46"/>
      <c r="K19" s="46"/>
      <c r="L19" s="53"/>
      <c r="M19" s="46"/>
    </row>
    <row r="20" spans="1:13" ht="22.15" customHeight="1" x14ac:dyDescent="0.2">
      <c r="A20" s="46"/>
      <c r="B20" s="46"/>
      <c r="C20" s="46"/>
      <c r="D20" s="53"/>
      <c r="E20" s="46"/>
      <c r="F20" s="46"/>
      <c r="G20" s="46"/>
      <c r="H20" s="46"/>
      <c r="I20" s="46"/>
      <c r="J20" s="46"/>
      <c r="K20" s="46"/>
      <c r="L20" s="53"/>
      <c r="M20" s="46"/>
    </row>
    <row r="21" spans="1:13" ht="22.15" customHeight="1" x14ac:dyDescent="0.2">
      <c r="A21" s="46"/>
      <c r="B21" s="46"/>
      <c r="C21" s="46"/>
      <c r="D21" s="53"/>
      <c r="E21" s="46"/>
      <c r="F21" s="46"/>
      <c r="G21" s="46"/>
      <c r="H21" s="46"/>
      <c r="I21" s="46"/>
      <c r="J21" s="46"/>
      <c r="K21" s="46"/>
      <c r="L21" s="53"/>
      <c r="M21" s="46"/>
    </row>
    <row r="22" spans="1:13" ht="22.15" customHeight="1" x14ac:dyDescent="0.2">
      <c r="A22" s="46"/>
      <c r="B22" s="46"/>
      <c r="C22" s="46"/>
      <c r="D22" s="53"/>
      <c r="E22" s="46"/>
      <c r="F22" s="46"/>
      <c r="G22" s="46"/>
      <c r="H22" s="46"/>
      <c r="I22" s="46"/>
      <c r="J22" s="46"/>
      <c r="K22" s="46"/>
      <c r="L22" s="53"/>
      <c r="M22" s="46"/>
    </row>
    <row r="23" spans="1:13" ht="22.15" customHeight="1" x14ac:dyDescent="0.2">
      <c r="A23" s="46"/>
      <c r="B23" s="46"/>
      <c r="C23" s="46"/>
      <c r="D23" s="53"/>
      <c r="E23" s="46"/>
      <c r="F23" s="46"/>
      <c r="G23" s="46"/>
      <c r="H23" s="46"/>
      <c r="I23" s="46"/>
      <c r="J23" s="46"/>
      <c r="K23" s="46"/>
      <c r="L23" s="53"/>
      <c r="M23" s="46"/>
    </row>
    <row r="24" spans="1:13" ht="22.15" customHeight="1" x14ac:dyDescent="0.2">
      <c r="A24" s="46"/>
      <c r="B24" s="46"/>
      <c r="C24" s="46"/>
      <c r="D24" s="53"/>
      <c r="E24" s="46"/>
      <c r="F24" s="46"/>
      <c r="G24" s="46"/>
      <c r="H24" s="46"/>
      <c r="I24" s="46"/>
      <c r="J24" s="46"/>
      <c r="K24" s="46"/>
      <c r="L24" s="53"/>
      <c r="M24" s="46"/>
    </row>
    <row r="25" spans="1:13" ht="22.15" customHeight="1" x14ac:dyDescent="0.2">
      <c r="A25" s="46"/>
      <c r="B25" s="46"/>
      <c r="C25" s="46"/>
      <c r="D25" s="53"/>
      <c r="E25" s="46"/>
      <c r="F25" s="46"/>
      <c r="G25" s="46"/>
      <c r="H25" s="46"/>
      <c r="I25" s="46"/>
      <c r="J25" s="46"/>
      <c r="K25" s="46"/>
      <c r="L25" s="53"/>
      <c r="M25" s="46"/>
    </row>
    <row r="26" spans="1:13" ht="22.15" customHeight="1" x14ac:dyDescent="0.2">
      <c r="A26" s="46"/>
      <c r="B26" s="46"/>
      <c r="C26" s="46"/>
      <c r="D26" s="53"/>
      <c r="E26" s="46"/>
      <c r="F26" s="46"/>
      <c r="G26" s="46"/>
      <c r="H26" s="46"/>
      <c r="I26" s="46"/>
      <c r="J26" s="46"/>
      <c r="K26" s="46"/>
      <c r="L26" s="53"/>
      <c r="M26" s="46"/>
    </row>
  </sheetData>
  <phoneticPr fontId="0" type="noConversion"/>
  <pageMargins left="0.75" right="0.75" top="1" bottom="1" header="0.5" footer="0.5"/>
  <pageSetup scale="7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Ticket &amp; Cash Reconciliation</vt:lpstr>
      <vt:lpstr>Additional Deposits</vt:lpstr>
      <vt:lpstr>Ticket Control Record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Sullivan</dc:creator>
  <cp:lastModifiedBy>KIMBERLY MILLER</cp:lastModifiedBy>
  <cp:lastPrinted>2007-11-29T19:00:47Z</cp:lastPrinted>
  <dcterms:created xsi:type="dcterms:W3CDTF">1996-11-07T15:02:59Z</dcterms:created>
  <dcterms:modified xsi:type="dcterms:W3CDTF">2020-08-25T21:20:06Z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926903530</vt:i4>
  </property>
  <property fmtid="{D5CDD505-2E9C-101B-9397-08002B2CF9AE}" pid="3" name="_NewReviewCycle">
    <vt:lpwstr/>
  </property>
  <property fmtid="{D5CDD505-2E9C-101B-9397-08002B2CF9AE}" pid="4" name="_EmailSubject">
    <vt:lpwstr>Business Office Web update</vt:lpwstr>
  </property>
  <property fmtid="{D5CDD505-2E9C-101B-9397-08002B2CF9AE}" pid="5" name="_AuthorEmail">
    <vt:lpwstr>sylvie.godbout@uconn.edu</vt:lpwstr>
  </property>
  <property fmtid="{D5CDD505-2E9C-101B-9397-08002B2CF9AE}" pid="6" name="_AuthorEmailDisplayName">
    <vt:lpwstr>Godbout, Sylvie</vt:lpwstr>
  </property>
  <property fmtid="{D5CDD505-2E9C-101B-9397-08002B2CF9AE}" pid="7" name="_ReviewingToolsShownOnce">
    <vt:lpwstr/>
  </property>
</Properties>
</file>